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20370" windowHeight="4245" activeTab="0"/>
  </bookViews>
  <sheets>
    <sheet name="TOTALES" sheetId="1" r:id="rId1"/>
    <sheet name="ESTATAL" sheetId="2" r:id="rId2"/>
    <sheet name="PRIVADO" sheetId="3" r:id="rId3"/>
    <sheet name="Est2011 TOTAL" sheetId="4" r:id="rId4"/>
    <sheet name="Est2011 ESTATAL " sheetId="5" r:id="rId5"/>
    <sheet name="Est 2011 PRIVADO" sheetId="6" r:id="rId6"/>
    <sheet name="Hoja1" sheetId="7" r:id="rId7"/>
    <sheet name="Hoja2" sheetId="8" r:id="rId8"/>
    <sheet name="Hoja3" sheetId="9" r:id="rId9"/>
  </sheets>
  <externalReferences>
    <externalReference r:id="rId12"/>
  </externalReferences>
  <definedNames>
    <definedName name="Antárt_Estatal" localSheetId="5">'Est 2011 PRIVADO'!#REF!</definedName>
    <definedName name="Antárt_Estatal" localSheetId="4">'Est2011 ESTATAL '!#REF!</definedName>
    <definedName name="Antárt_Estatal" localSheetId="1">'ESTATAL'!$B$152:$K$152</definedName>
    <definedName name="Antárt_Estatal" localSheetId="2">'PRIVADO'!#REF!</definedName>
    <definedName name="_xlnm.Print_Area" localSheetId="5">'Est 2011 PRIVADO'!$A$1:$P$28</definedName>
    <definedName name="_xlnm.Print_Area" localSheetId="4">'Est2011 ESTATAL '!$A$1:$P$28</definedName>
    <definedName name="_xlnm.Print_Area" localSheetId="3">'Est2011 TOTAL'!$A$1:$P$59</definedName>
    <definedName name="_xlnm.Print_Area" localSheetId="1">'ESTATAL'!$A$1:$R$155</definedName>
    <definedName name="_xlnm.Print_Area" localSheetId="2">'PRIVADO'!$A$1:$R$76</definedName>
    <definedName name="_xlnm.Print_Area" localSheetId="0">'TOTALES'!$A$1:$P$56</definedName>
    <definedName name="exámenes">#REF!</definedName>
    <definedName name="mat_rge">#REF!</definedName>
    <definedName name="mat_ush">#REF!</definedName>
    <definedName name="novenosPriv">#REF!</definedName>
    <definedName name="repitent">#REF!</definedName>
    <definedName name="Rge_Estatal" localSheetId="5">'Est 2011 PRIVADO'!#REF!</definedName>
    <definedName name="Rge_Estatal" localSheetId="4">'Est2011 ESTATAL '!#REF!</definedName>
    <definedName name="Rge_Estatal" localSheetId="1">'ESTATAL'!$B$90:$K$151</definedName>
    <definedName name="Rge_Estatal" localSheetId="2">'PRIVADO'!#REF!</definedName>
    <definedName name="Rge_Privado" localSheetId="5">'Est 2011 PRIVADO'!#REF!</definedName>
    <definedName name="Rge_Privado" localSheetId="4">'Est2011 ESTATAL '!#REF!</definedName>
    <definedName name="Rge_Privado" localSheetId="1">'ESTATAL'!#REF!</definedName>
    <definedName name="Rge_Privado" localSheetId="2">'PRIVADO'!$B$56:$J$72</definedName>
    <definedName name="_xlnm.Print_Titles" localSheetId="5">'Est 2011 PRIVADO'!$1:$9</definedName>
    <definedName name="_xlnm.Print_Titles" localSheetId="4">'Est2011 ESTATAL '!$1:$9</definedName>
    <definedName name="_xlnm.Print_Titles" localSheetId="1">'ESTATAL'!$1:$8</definedName>
    <definedName name="_xlnm.Print_Titles" localSheetId="2">'PRIVADO'!$1:$8</definedName>
    <definedName name="Todo" localSheetId="5">'Est 2011 PRIVADO'!#REF!</definedName>
    <definedName name="Todo" localSheetId="4">'Est2011 ESTATAL '!$B$6:$B$27</definedName>
    <definedName name="Todo" localSheetId="1">'ESTATAL'!$B$5:$K$152</definedName>
    <definedName name="Todo" localSheetId="2">'PRIVADO'!$B$34:$J$72</definedName>
    <definedName name="Ush_Estatal" localSheetId="5">'Est 2011 PRIVADO'!#REF!</definedName>
    <definedName name="Ush_Estatal" localSheetId="4">'Est2011 ESTATAL '!$B$6:$B$27</definedName>
    <definedName name="Ush_Estatal" localSheetId="1">'ESTATAL'!$B$5:$K$30</definedName>
    <definedName name="Ush_Estatal" localSheetId="2">'PRIVADO'!#REF!</definedName>
    <definedName name="Ush_Privado" localSheetId="5">'Est 2011 PRIVADO'!#REF!</definedName>
    <definedName name="Ush_Privado" localSheetId="4">'Est2011 ESTATAL '!#REF!</definedName>
    <definedName name="Ush_Privado" localSheetId="1">'ESTATAL'!#REF!</definedName>
    <definedName name="Ush_Privado" localSheetId="2">'PRIVADO'!$B$34:$J$55</definedName>
  </definedNames>
  <calcPr fullCalcOnLoad="1"/>
</workbook>
</file>

<file path=xl/sharedStrings.xml><?xml version="1.0" encoding="utf-8"?>
<sst xmlns="http://schemas.openxmlformats.org/spreadsheetml/2006/main" count="510" uniqueCount="183">
  <si>
    <t>SECTOR  ESTATAL</t>
  </si>
  <si>
    <t>TOTALES</t>
  </si>
  <si>
    <t>EDUCACION  COMUN</t>
  </si>
  <si>
    <t>EDUCACION  DE  JOVENES Y ADULTOS</t>
  </si>
  <si>
    <t>CUE</t>
  </si>
  <si>
    <t>ANEXO</t>
  </si>
  <si>
    <t>NOMBRE DEL ESTABLECIMIENTO</t>
  </si>
  <si>
    <t>TOTAL</t>
  </si>
  <si>
    <t>JARDIN MATERNAL</t>
  </si>
  <si>
    <t>EGB 1 y 2</t>
  </si>
  <si>
    <t>EGB3 POLIMODAL</t>
  </si>
  <si>
    <t>S.N.U.</t>
  </si>
  <si>
    <t>PRIMARIO</t>
  </si>
  <si>
    <t>EGB 3</t>
  </si>
  <si>
    <t>SECUNDARIO</t>
  </si>
  <si>
    <t>TOTAL  PROVINCIA.</t>
  </si>
  <si>
    <t>T O T A L          P R O V I N C I A L</t>
  </si>
  <si>
    <t xml:space="preserve">DEPENDENCIA PROVINCIAL:   </t>
  </si>
  <si>
    <t xml:space="preserve">DEPENDENCIA  MUNICIPAL:   </t>
  </si>
  <si>
    <t>DEPARTAMENTO  USHUAIA</t>
  </si>
  <si>
    <t>DEPARTAMENTO  RIO GRANDE</t>
  </si>
  <si>
    <t>DEPARTAMENTO  ANTARTIDA</t>
  </si>
  <si>
    <t>DEPARTAMENTO: USHUAIA.</t>
  </si>
  <si>
    <t>T O T A L E S</t>
  </si>
  <si>
    <t>DEPENDENCIA PROVINCIAL:</t>
  </si>
  <si>
    <t>9400174</t>
  </si>
  <si>
    <t>00</t>
  </si>
  <si>
    <t xml:space="preserve"> Jardín Maternal y de Infantes - Veo Veo</t>
  </si>
  <si>
    <t xml:space="preserve"> Jardín de Infantes Nº  2 - El Barquito Travieso</t>
  </si>
  <si>
    <t xml:space="preserve"> Jardín de Infantes Nº  7 - Piedra Libre</t>
  </si>
  <si>
    <t xml:space="preserve"> Jardín de Infantes Nº  8 - Caminito de Colores</t>
  </si>
  <si>
    <t xml:space="preserve"> Jardín de Infantes Nº 10 - Chowen</t>
  </si>
  <si>
    <t xml:space="preserve"> Jardín de Infantes Nº 14 - Caramelos Surtidos</t>
  </si>
  <si>
    <t xml:space="preserve"> Jardín de Infantes Nº 15 - Trencito Nevado</t>
  </si>
  <si>
    <t xml:space="preserve"> Establecimiento Provincial de Nivel Inicial Nº 18 - Caruchas</t>
  </si>
  <si>
    <t>9400172</t>
  </si>
  <si>
    <t xml:space="preserve"> Jardín de Infantes Nº 19 - Telkien</t>
  </si>
  <si>
    <t xml:space="preserve"> Escuela Provincial Nº  1 - Domingo Faustino Sarmiento</t>
  </si>
  <si>
    <t xml:space="preserve"> Escuela Provincial Nº  3 - Monseñor Fagnano</t>
  </si>
  <si>
    <t xml:space="preserve"> Escuela Provincial Nº  6 - Provincia de Entre Ríos</t>
  </si>
  <si>
    <t xml:space="preserve"> Escuela Provincial Nº  9 - Comandante Luis Piedra Buena</t>
  </si>
  <si>
    <t xml:space="preserve"> Escuela Provincial Nº 13 - Almirante Guillermo Brown</t>
  </si>
  <si>
    <t xml:space="preserve"> Escuela Provincial Nº 15 - Centenario de Ushuaia</t>
  </si>
  <si>
    <t xml:space="preserve"> Escuela Provincial Nº 16 - Dr. Arturo Mateo Bas</t>
  </si>
  <si>
    <t xml:space="preserve"> Escuela Provincial Nº 22 - Bahía Golondrina</t>
  </si>
  <si>
    <t xml:space="preserve"> Escuela Provincial Nº 24 - Juan Ruiz Galán</t>
  </si>
  <si>
    <t xml:space="preserve"> Escuela Provincial Nº 30 - Oshovia</t>
  </si>
  <si>
    <t xml:space="preserve"> Escuela Provincial Nº 31 - Juana Manso </t>
  </si>
  <si>
    <t xml:space="preserve"> Escuela Provincial Nº 34 - Yak-Haruin</t>
  </si>
  <si>
    <t xml:space="preserve"> Escuela Provincial Nº 39 - Mirador del Olivia</t>
  </si>
  <si>
    <t>9400171</t>
  </si>
  <si>
    <t xml:space="preserve"> Escuela Provincial Nº 40 - Los Coihues</t>
  </si>
  <si>
    <t xml:space="preserve"> Escuela Provincial Experimental - Los Coihues</t>
  </si>
  <si>
    <t xml:space="preserve"> Escuela Provincial Experimental - Los Calafates</t>
  </si>
  <si>
    <t xml:space="preserve"> Escuela Provincial Experimental - Las Gaviotas</t>
  </si>
  <si>
    <t xml:space="preserve"> Colegio Provincial José Martí</t>
  </si>
  <si>
    <t xml:space="preserve"> Colegio Técnico Provincial Olga B.de Arko</t>
  </si>
  <si>
    <t xml:space="preserve"> Centro Polivalente de Arte de Ushuaia</t>
  </si>
  <si>
    <t xml:space="preserve"> Colegio Provincial Dr. José María Sobral</t>
  </si>
  <si>
    <t xml:space="preserve"> Colegio Provincial Los Andes</t>
  </si>
  <si>
    <t xml:space="preserve"> Colegio Provincial Ernesto Sábato</t>
  </si>
  <si>
    <t xml:space="preserve"> Colegio Provincial Kloketen</t>
  </si>
  <si>
    <t xml:space="preserve"> Centro Educativo de Nivel Terciario Nº 11</t>
  </si>
  <si>
    <t xml:space="preserve"> Instituto Provincial de Enseñanza Superior - Florentino Ameghino</t>
  </si>
  <si>
    <t xml:space="preserve"> Proyecto Educ. Alternativo p/Alumnos de 7ª y 8ª año de E.G.B. 3 (PEAA34)</t>
  </si>
  <si>
    <t xml:space="preserve"> Escuela para Adultos Nº  1 - Yejan Acainik</t>
  </si>
  <si>
    <t xml:space="preserve"> Centro Educativo de Nivel Secundario Nº  15</t>
  </si>
  <si>
    <t xml:space="preserve"> Centro Educativo de Nivel Secundario Nº  302</t>
  </si>
  <si>
    <t xml:space="preserve"> Centro Educativo de Nivel Secundario Nº  364</t>
  </si>
  <si>
    <t>01</t>
  </si>
  <si>
    <t xml:space="preserve"> C.E.N.S. Nº   2 - Anexo Esc. Nº  6</t>
  </si>
  <si>
    <t>9400167</t>
  </si>
  <si>
    <t xml:space="preserve"> Centro Educativo de Nivel Secundario Nº  3</t>
  </si>
  <si>
    <t xml:space="preserve"> Escuela Especial Nº 1 - Kayú Chénén</t>
  </si>
  <si>
    <t>DEPENDENCIA MUNICIPAL:</t>
  </si>
  <si>
    <t xml:space="preserve"> Escuela Experimental - Las Lengas</t>
  </si>
  <si>
    <t xml:space="preserve"> Escuela Experimental - La Bahía</t>
  </si>
  <si>
    <t xml:space="preserve"> Escuela Experimental - Los Alakalufes</t>
  </si>
  <si>
    <t>DEPARTAMENTO: RIO GRANDE.</t>
  </si>
  <si>
    <t xml:space="preserve"> Jardín de Infantes N° 1 - La Calesita Encantada</t>
  </si>
  <si>
    <t xml:space="preserve"> Jardín de Infantes Nº  3 - Mundo de Colores</t>
  </si>
  <si>
    <t xml:space="preserve"> Jardín de Infantes Nº  4 - Arco Iris</t>
  </si>
  <si>
    <t xml:space="preserve"> Jardín de Infantes Nº  5 - Tol Olejce</t>
  </si>
  <si>
    <t xml:space="preserve"> Jardín de Infantes Nº  6 - Crecer Jugando</t>
  </si>
  <si>
    <t xml:space="preserve"> Jardín de Infantes Nº  9 - Tutú Marambá</t>
  </si>
  <si>
    <t xml:space="preserve"> Jardín de Infantes Nº 11 - Chepa'chen</t>
  </si>
  <si>
    <t xml:space="preserve"> Jardín de Infantes Nº 12 - Payasos, Globos y Chupetines</t>
  </si>
  <si>
    <t xml:space="preserve"> Jardín de Infantes Nº 13 - Zhioshi</t>
  </si>
  <si>
    <t xml:space="preserve"> Jardín de Infantes Nº 16 - Raíces y Alas</t>
  </si>
  <si>
    <t xml:space="preserve"> Jardín de Infantes Nº 17 - Olas de Fantasía</t>
  </si>
  <si>
    <t xml:space="preserve"> Escuela Provincial Nº  2 - Dr. Benjamín Zorrilla</t>
  </si>
  <si>
    <t xml:space="preserve"> Escuela Provincial Nº  4 - Remolcador A.R.A. Guaraní</t>
  </si>
  <si>
    <t xml:space="preserve"> Escuela Provincial Nº  5 - José María Beauvoir</t>
  </si>
  <si>
    <t xml:space="preserve"> Escuela Provincial Nº  7 - El Abrazo de Maipú</t>
  </si>
  <si>
    <t xml:space="preserve"> Escuela Provincial Nº  8 - General José de San Martín</t>
  </si>
  <si>
    <t xml:space="preserve"> Escuela Provincial Nº 10 - General Manuel Belgrano</t>
  </si>
  <si>
    <t xml:space="preserve"> Escuela Provincial Nº 11 - Pioneros Fueguinos</t>
  </si>
  <si>
    <t xml:space="preserve"> Escuela Provincial Nº 14 - Solidaridad Latinoamericana</t>
  </si>
  <si>
    <t xml:space="preserve"> Escuela Provincial Nº 17 - Comisario Ramón Lucio Cortés</t>
  </si>
  <si>
    <t xml:space="preserve"> Escuela Provincial Nº 19 - Primera Legislatura</t>
  </si>
  <si>
    <t xml:space="preserve"> Escuela Provincial Nº 20 - Angela Loij</t>
  </si>
  <si>
    <t xml:space="preserve"> Escuela Provincial Nº 21 - Provincias Unidas</t>
  </si>
  <si>
    <t xml:space="preserve"> Escuela Provincial Nº 23 - Organización de los Estados Americanos</t>
  </si>
  <si>
    <t xml:space="preserve"> Escuela Provincial Nº 26 - Senadores Fueguinos</t>
  </si>
  <si>
    <t xml:space="preserve"> Escuela Provincial Nº 27 - Kar-Yen</t>
  </si>
  <si>
    <t xml:space="preserve"> Escuela Provincial Nº 32 - Iyu</t>
  </si>
  <si>
    <t xml:space="preserve"> Escuela Provincial Nº 35 - Jorge Luis Borges</t>
  </si>
  <si>
    <t xml:space="preserve"> Escuela Provincial Nº 37 - Patricio O'Byrne</t>
  </si>
  <si>
    <t xml:space="preserve"> Escuela Provincial - Los Cauquenes</t>
  </si>
  <si>
    <t xml:space="preserve"> Colegio Provincial Antártida Argentina</t>
  </si>
  <si>
    <t xml:space="preserve"> Colegio Provincial Comandante Luis Piedrabuena</t>
  </si>
  <si>
    <t xml:space="preserve"> Colegio Provincial  Soberanía Nacional</t>
  </si>
  <si>
    <t xml:space="preserve"> Colegio Provincial Alicia Moreau de Justo</t>
  </si>
  <si>
    <t xml:space="preserve"> Colegio Provincial de Educación Tecnológica Río Grande</t>
  </si>
  <si>
    <t xml:space="preserve"> Centro Polivalente de Arte de Río Grande Prof. Diana Cotorruelo</t>
  </si>
  <si>
    <t xml:space="preserve"> Colegio Provincial Haspen</t>
  </si>
  <si>
    <t xml:space="preserve"> Colegio Provincial Dr. Ernesto Guevara</t>
  </si>
  <si>
    <t xml:space="preserve"> Colegio Provincial Dr. Esteban Laureano Maradona</t>
  </si>
  <si>
    <t xml:space="preserve"> Colegio Provincial Dr. René Favaloro</t>
  </si>
  <si>
    <t xml:space="preserve"> Colegio Provincial Ramón Alberto Trejo Noel</t>
  </si>
  <si>
    <t xml:space="preserve"> Centro Educativo de Nivel Terciario Nº 35</t>
  </si>
  <si>
    <t xml:space="preserve"> Instituto Superior del Profesorado Río Grande</t>
  </si>
  <si>
    <t xml:space="preserve"> Escuela Superior de Policía</t>
  </si>
  <si>
    <t xml:space="preserve"> Escuela Provincial  Nº 2 para Adolescentes y Adultos - Wikam</t>
  </si>
  <si>
    <t xml:space="preserve"> Centro Educativo de Nivel Secundario Nº  18</t>
  </si>
  <si>
    <t xml:space="preserve"> Centro Educativo de Nivel Secundario Nº  28</t>
  </si>
  <si>
    <t xml:space="preserve"> Centro Educativo de Nivel Secundario Nº   1</t>
  </si>
  <si>
    <t xml:space="preserve"> Centro Educativo de Nivel Secundario Nº   2</t>
  </si>
  <si>
    <t xml:space="preserve"> Escuela Especial  Nº  2 - Casita de Luz</t>
  </si>
  <si>
    <t>,3+-*-</t>
  </si>
  <si>
    <t xml:space="preserve"> Escuela Especial  Nº  3 - Integración Plena</t>
  </si>
  <si>
    <t>DEPARTAMENTO: ANTARTIDA.          SECTOR:  ESTATAL.</t>
  </si>
  <si>
    <t xml:space="preserve"> Escuela Provincial N° 38 - Presidente Julio Argentino Roca</t>
  </si>
  <si>
    <t>SECTOR  PRIVADO</t>
  </si>
  <si>
    <t xml:space="preserve"> Jardín de Infantes Krakeyén</t>
  </si>
  <si>
    <t xml:space="preserve"> Jardín de Infantes Dulce de Leche</t>
  </si>
  <si>
    <t xml:space="preserve"> Jardín de Infantes Crecer</t>
  </si>
  <si>
    <t xml:space="preserve"> Jardín Materno Infantil Dailan Kifki</t>
  </si>
  <si>
    <t xml:space="preserve"> Jardín Materno Infantil La Nueva Casita de Todos</t>
  </si>
  <si>
    <t xml:space="preserve"> Jardín de Infantes Pastorcitos de Don Bosco</t>
  </si>
  <si>
    <t xml:space="preserve"> Escuela de Enseñanza General Básica Julio Verne</t>
  </si>
  <si>
    <t xml:space="preserve"> Colegio del Sur</t>
  </si>
  <si>
    <t xml:space="preserve"> Colegio Don Bosco - Ushuaia</t>
  </si>
  <si>
    <t xml:space="preserve"> Instituto Salesiano Don Bosco - Ushuaia</t>
  </si>
  <si>
    <t xml:space="preserve"> Colegio Diocesano Monseñor Miguel Angel Alemán</t>
  </si>
  <si>
    <t xml:space="preserve"> Colegio Nacional de Ushuaia</t>
  </si>
  <si>
    <t xml:space="preserve"> Colegio Integral de Educación Ushuaia - Libertador General San Martín</t>
  </si>
  <si>
    <t xml:space="preserve"> Jardín de Infantes Juanito Bosco</t>
  </si>
  <si>
    <t xml:space="preserve"> Jardín Maternal y de Infantes Dominó</t>
  </si>
  <si>
    <t xml:space="preserve"> Jardín de Infantes Pasitos Curiosos</t>
  </si>
  <si>
    <t xml:space="preserve"> Escuela Austral de Enseñanza Bilingüe</t>
  </si>
  <si>
    <t xml:space="preserve"> Instituto María Auxiliadora</t>
  </si>
  <si>
    <t xml:space="preserve"> Colegio Don Bosco - Río Grande</t>
  </si>
  <si>
    <t xml:space="preserve"> Escuela del Cono Sur</t>
  </si>
  <si>
    <t xml:space="preserve"> Escuela Privada de Educación Integral Marina</t>
  </si>
  <si>
    <t xml:space="preserve"> Instituto República Argentina</t>
  </si>
  <si>
    <t xml:space="preserve"> Escuela Modelo de Educación Integral</t>
  </si>
  <si>
    <t xml:space="preserve"> Juvenil Instituto Fueguino</t>
  </si>
  <si>
    <t xml:space="preserve"> Instituto Salesiano Don Bosco - Río Grande</t>
  </si>
  <si>
    <t xml:space="preserve"> Escuela Agrotécnica Salesiana - Nuestra Señora de la Candelaria</t>
  </si>
  <si>
    <t xml:space="preserve"> Colegio Integral de Educación Río Grande</t>
  </si>
  <si>
    <t xml:space="preserve"> Instituto Salesiano de Estudios Superiores</t>
  </si>
  <si>
    <t>Dependencia     -     Sector     -     Departamentos</t>
  </si>
  <si>
    <t>TOTAL  PROVINCIAL</t>
  </si>
  <si>
    <t xml:space="preserve">Departamento  Antártida   </t>
  </si>
  <si>
    <t xml:space="preserve">Departamento  Río Grande   </t>
  </si>
  <si>
    <t xml:space="preserve">Departamento  Ushuaia   </t>
  </si>
  <si>
    <t xml:space="preserve">Sector Estatal:   </t>
  </si>
  <si>
    <t xml:space="preserve">Sector Privado:   </t>
  </si>
  <si>
    <t xml:space="preserve"> DEPENDENCIA PROVINCIAL:</t>
  </si>
  <si>
    <t>SEGÚN DEPARTAMENTO, DEPENDENCIA Y SECTOR.     EDUCACION  FORMAL.</t>
  </si>
  <si>
    <t>ALUMNOS MATRICULADOS DE TIERRA DEL FUEGO POR TIPO, NIVEL Y SERVICIO EDUCATIVO;</t>
  </si>
  <si>
    <t>SEGÚN DEPARTAMENTO, DEPENDENCIA Y ESTABLECIMIENTO.     EDUCACION  FORMAL.</t>
  </si>
  <si>
    <t xml:space="preserve"> Instituto Provincial de Enseñanza Superior de Río Grande - Paulo Freire</t>
  </si>
  <si>
    <t>JARDIN DE INFANTES</t>
  </si>
  <si>
    <t xml:space="preserve"> SEGÚN DEPENDENCIA, DEPARTAMENTO Y SECTOR.     EDUCACION  FORMAL.</t>
  </si>
  <si>
    <t>ALUMNOS ESTIMADOS PARA EL AÑO  2011   POR TIPO, NIVEL Y SERVICIO EDUCATIVO;</t>
  </si>
  <si>
    <t>Primario Adultos: incluye Alfabetización</t>
  </si>
  <si>
    <t>Educación Especial: incluye Alumnos No Integrados, Educación Temprana y Talleres de Ed. Integral.</t>
  </si>
  <si>
    <t xml:space="preserve"> - Ante la No respuesta en año 2010, se volcaron los últimos datos registrados y consolidados correspondientes al año 2009.</t>
  </si>
  <si>
    <t>EDUCACION ESPECIAL</t>
  </si>
  <si>
    <t xml:space="preserve"> Alumnos al mes de  Marzo de  2010</t>
  </si>
  <si>
    <t>Alumnos  Estimados  Año   2011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</si>
</sst>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General_)"/>
    <numFmt numFmtId="165" formatCode="0.0%"/>
    <numFmt numFmtId="166" formatCode="#.##000"/>
    <numFmt numFmtId="167" formatCode="&quot;$&quot;#,#00"/>
    <numFmt numFmtId="168" formatCode="#,#00"/>
    <numFmt numFmtId="169" formatCode="%#,#00"/>
    <numFmt numFmtId="170" formatCode="#,"/>
    <numFmt numFmtId="171" formatCode="0.0"/>
    <numFmt numFmtId="172" formatCode="0.000"/>
  </numFmts>
  <fonts count="20">
    <font>
      <sz val="12"/>
      <name val="Garamond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0"/>
      <name val="Times New Roman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20"/>
      <name val="Garamond"/>
      <family val="1"/>
    </font>
    <font>
      <b/>
      <sz val="10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4"/>
      <color indexed="10"/>
      <name val="Garamond"/>
      <family val="1"/>
    </font>
    <font>
      <sz val="8"/>
      <name val="Garamond"/>
      <family val="0"/>
    </font>
    <font>
      <b/>
      <sz val="16"/>
      <name val="Garamond"/>
      <family val="1"/>
    </font>
    <font>
      <sz val="16"/>
      <name val="Garamond"/>
      <family val="1"/>
    </font>
    <font>
      <b/>
      <sz val="8"/>
      <name val="Garamond"/>
      <family val="1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2" borderId="0">
      <alignment horizontal="center"/>
      <protection locked="0"/>
    </xf>
    <xf numFmtId="0" fontId="1" fillId="0" borderId="0">
      <alignment/>
      <protection locked="0"/>
    </xf>
    <xf numFmtId="170" fontId="2" fillId="0" borderId="0">
      <alignment/>
      <protection locked="0"/>
    </xf>
    <xf numFmtId="170" fontId="2" fillId="0" borderId="0">
      <alignment/>
      <protection locked="0"/>
    </xf>
    <xf numFmtId="168" fontId="1" fillId="0" borderId="0">
      <alignment/>
      <protection locked="0"/>
    </xf>
    <xf numFmtId="166" fontId="1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>
      <alignment/>
      <protection locked="0"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1" fillId="0" borderId="0">
      <alignment/>
      <protection locked="0"/>
    </xf>
    <xf numFmtId="9" fontId="0" fillId="0" borderId="0" applyFont="0" applyFill="0" applyBorder="0" applyAlignment="0" applyProtection="0"/>
    <xf numFmtId="0" fontId="7" fillId="0" borderId="1">
      <alignment horizontal="center"/>
      <protection/>
    </xf>
    <xf numFmtId="170" fontId="1" fillId="0" borderId="2">
      <alignment/>
      <protection locked="0"/>
    </xf>
  </cellStyleXfs>
  <cellXfs count="380">
    <xf numFmtId="0" fontId="0" fillId="0" borderId="0" xfId="0" applyAlignment="1">
      <alignment/>
    </xf>
    <xf numFmtId="0" fontId="9" fillId="0" borderId="0" xfId="28" applyFont="1" applyFill="1" applyAlignment="1">
      <alignment horizontal="centerContinuous" vertical="center"/>
      <protection/>
    </xf>
    <xf numFmtId="49" fontId="10" fillId="0" borderId="0" xfId="30" applyNumberFormat="1" applyFont="1" applyFill="1" applyAlignment="1">
      <alignment horizontal="centerContinuous" vertical="center"/>
      <protection/>
    </xf>
    <xf numFmtId="0" fontId="10" fillId="0" borderId="0" xfId="30" applyFont="1" applyFill="1" applyAlignment="1">
      <alignment horizontal="centerContinuous" vertical="center"/>
      <protection/>
    </xf>
    <xf numFmtId="0" fontId="10" fillId="0" borderId="0" xfId="30" applyNumberFormat="1" applyFont="1" applyFill="1" applyAlignment="1">
      <alignment horizontal="centerContinuous" vertical="center"/>
      <protection/>
    </xf>
    <xf numFmtId="0" fontId="10" fillId="0" borderId="0" xfId="30" applyNumberFormat="1" applyFont="1" applyFill="1" applyBorder="1" applyAlignment="1">
      <alignment horizontal="centerContinuous" vertical="center"/>
      <protection/>
    </xf>
    <xf numFmtId="0" fontId="10" fillId="0" borderId="0" xfId="30" applyFont="1" applyFill="1" applyAlignment="1">
      <alignment vertical="center"/>
      <protection/>
    </xf>
    <xf numFmtId="0" fontId="9" fillId="0" borderId="0" xfId="28" applyFont="1" applyFill="1" applyAlignment="1">
      <alignment vertical="center"/>
      <protection/>
    </xf>
    <xf numFmtId="49" fontId="10" fillId="0" borderId="0" xfId="30" applyNumberFormat="1" applyFont="1" applyFill="1" applyAlignment="1">
      <alignment vertical="center"/>
      <protection/>
    </xf>
    <xf numFmtId="0" fontId="10" fillId="0" borderId="0" xfId="30" applyNumberFormat="1" applyFont="1" applyFill="1" applyAlignment="1">
      <alignment vertical="center"/>
      <protection/>
    </xf>
    <xf numFmtId="0" fontId="10" fillId="0" borderId="0" xfId="30" applyNumberFormat="1" applyFont="1" applyFill="1" applyBorder="1" applyAlignment="1">
      <alignment vertical="center"/>
      <protection/>
    </xf>
    <xf numFmtId="0" fontId="11" fillId="0" borderId="3" xfId="30" applyNumberFormat="1" applyFont="1" applyFill="1" applyBorder="1" applyAlignment="1">
      <alignment horizontal="centerContinuous" vertical="center"/>
      <protection/>
    </xf>
    <xf numFmtId="0" fontId="11" fillId="0" borderId="4" xfId="30" applyNumberFormat="1" applyFont="1" applyFill="1" applyBorder="1" applyAlignment="1">
      <alignment horizontal="centerContinuous" vertical="center"/>
      <protection/>
    </xf>
    <xf numFmtId="0" fontId="10" fillId="0" borderId="5" xfId="30" applyNumberFormat="1" applyFont="1" applyFill="1" applyBorder="1" applyAlignment="1">
      <alignment vertical="center"/>
      <protection/>
    </xf>
    <xf numFmtId="0" fontId="12" fillId="0" borderId="6" xfId="30" applyNumberFormat="1" applyFont="1" applyFill="1" applyBorder="1" applyAlignment="1">
      <alignment horizontal="centerContinuous" vertical="center"/>
      <protection/>
    </xf>
    <xf numFmtId="0" fontId="12" fillId="0" borderId="7" xfId="30" applyNumberFormat="1" applyFont="1" applyFill="1" applyBorder="1" applyAlignment="1">
      <alignment horizontal="centerContinuous" vertical="center"/>
      <protection/>
    </xf>
    <xf numFmtId="0" fontId="10" fillId="0" borderId="8" xfId="30" applyNumberFormat="1" applyFont="1" applyFill="1" applyBorder="1" applyAlignment="1">
      <alignment horizontal="centerContinuous" vertical="center"/>
      <protection/>
    </xf>
    <xf numFmtId="0" fontId="12" fillId="0" borderId="6" xfId="30" applyNumberFormat="1" applyFont="1" applyFill="1" applyBorder="1" applyAlignment="1">
      <alignment horizontal="centerContinuous" vertical="center" wrapText="1"/>
      <protection/>
    </xf>
    <xf numFmtId="0" fontId="12" fillId="0" borderId="7" xfId="30" applyNumberFormat="1" applyFont="1" applyFill="1" applyBorder="1" applyAlignment="1">
      <alignment horizontal="centerContinuous" vertical="center" wrapText="1"/>
      <protection/>
    </xf>
    <xf numFmtId="0" fontId="10" fillId="0" borderId="8" xfId="30" applyNumberFormat="1" applyFont="1" applyFill="1" applyBorder="1" applyAlignment="1">
      <alignment horizontal="centerContinuous" vertical="center" wrapText="1"/>
      <protection/>
    </xf>
    <xf numFmtId="49" fontId="12" fillId="0" borderId="9" xfId="30" applyNumberFormat="1" applyFont="1" applyFill="1" applyBorder="1" applyAlignment="1">
      <alignment horizontal="center" vertical="center"/>
      <protection/>
    </xf>
    <xf numFmtId="0" fontId="12" fillId="0" borderId="9" xfId="30" applyFont="1" applyFill="1" applyBorder="1" applyAlignment="1">
      <alignment horizontal="center" vertical="center"/>
      <protection/>
    </xf>
    <xf numFmtId="0" fontId="12" fillId="0" borderId="9" xfId="30" applyNumberFormat="1" applyFont="1" applyFill="1" applyBorder="1" applyAlignment="1">
      <alignment horizontal="center" vertical="center" wrapText="1"/>
      <protection/>
    </xf>
    <xf numFmtId="0" fontId="10" fillId="0" borderId="10" xfId="30" applyNumberFormat="1" applyFont="1" applyFill="1" applyBorder="1" applyAlignment="1">
      <alignment horizontal="center" vertical="center" textRotation="90" wrapText="1"/>
      <protection/>
    </xf>
    <xf numFmtId="0" fontId="10" fillId="0" borderId="11" xfId="30" applyNumberFormat="1" applyFont="1" applyFill="1" applyBorder="1" applyAlignment="1">
      <alignment horizontal="center" vertical="center" textRotation="90" wrapText="1"/>
      <protection/>
    </xf>
    <xf numFmtId="0" fontId="10" fillId="0" borderId="12" xfId="30" applyNumberFormat="1" applyFont="1" applyFill="1" applyBorder="1" applyAlignment="1">
      <alignment horizontal="center" vertical="center" textRotation="90"/>
      <protection/>
    </xf>
    <xf numFmtId="0" fontId="10" fillId="0" borderId="10" xfId="30" applyNumberFormat="1" applyFont="1" applyFill="1" applyBorder="1" applyAlignment="1">
      <alignment horizontal="center" vertical="center" textRotation="90"/>
      <protection/>
    </xf>
    <xf numFmtId="0" fontId="10" fillId="0" borderId="11" xfId="30" applyNumberFormat="1" applyFont="1" applyFill="1" applyBorder="1" applyAlignment="1">
      <alignment horizontal="center" vertical="center" textRotation="90"/>
      <protection/>
    </xf>
    <xf numFmtId="49" fontId="12" fillId="0" borderId="4" xfId="30" applyNumberFormat="1" applyFont="1" applyFill="1" applyBorder="1" applyAlignment="1">
      <alignment vertical="center"/>
      <protection/>
    </xf>
    <xf numFmtId="0" fontId="12" fillId="0" borderId="4" xfId="30" applyFont="1" applyFill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12" fillId="0" borderId="4" xfId="30" applyNumberFormat="1" applyFont="1" applyFill="1" applyBorder="1" applyAlignment="1">
      <alignment vertical="center"/>
      <protection/>
    </xf>
    <xf numFmtId="0" fontId="10" fillId="0" borderId="4" xfId="30" applyNumberFormat="1" applyFont="1" applyFill="1" applyBorder="1" applyAlignment="1">
      <alignment vertical="center"/>
      <protection/>
    </xf>
    <xf numFmtId="0" fontId="12" fillId="0" borderId="0" xfId="0" applyNumberFormat="1" applyFont="1" applyBorder="1" applyAlignment="1">
      <alignment vertical="center"/>
    </xf>
    <xf numFmtId="0" fontId="10" fillId="0" borderId="0" xfId="30" applyFont="1" applyFill="1" applyBorder="1" applyAlignment="1">
      <alignment vertical="center"/>
      <protection/>
    </xf>
    <xf numFmtId="49" fontId="11" fillId="0" borderId="0" xfId="30" applyNumberFormat="1" applyFont="1" applyFill="1" applyAlignment="1">
      <alignment vertical="center"/>
      <protection/>
    </xf>
    <xf numFmtId="0" fontId="0" fillId="0" borderId="0" xfId="30" applyNumberFormat="1" applyFont="1" applyFill="1" applyBorder="1" applyAlignment="1">
      <alignment vertical="center"/>
      <protection/>
    </xf>
    <xf numFmtId="0" fontId="0" fillId="0" borderId="0" xfId="30" applyNumberFormat="1" applyFont="1" applyFill="1" applyBorder="1" applyAlignment="1" quotePrefix="1">
      <alignment vertical="center"/>
      <protection/>
    </xf>
    <xf numFmtId="0" fontId="13" fillId="0" borderId="0" xfId="30" applyNumberFormat="1" applyFont="1" applyFill="1" applyBorder="1" applyAlignment="1">
      <alignment vertical="center"/>
      <protection/>
    </xf>
    <xf numFmtId="49" fontId="14" fillId="0" borderId="0" xfId="30" applyNumberFormat="1" applyFont="1" applyFill="1" applyAlignment="1">
      <alignment vertical="center"/>
      <protection/>
    </xf>
    <xf numFmtId="49" fontId="9" fillId="3" borderId="6" xfId="30" applyNumberFormat="1" applyFont="1" applyFill="1" applyBorder="1" applyAlignment="1">
      <alignment horizontal="centerContinuous" vertical="center"/>
      <protection/>
    </xf>
    <xf numFmtId="49" fontId="12" fillId="3" borderId="7" xfId="30" applyNumberFormat="1" applyFont="1" applyFill="1" applyBorder="1" applyAlignment="1">
      <alignment horizontal="centerContinuous" vertical="center"/>
      <protection/>
    </xf>
    <xf numFmtId="0" fontId="12" fillId="3" borderId="7" xfId="30" applyFont="1" applyFill="1" applyBorder="1" applyAlignment="1">
      <alignment horizontal="centerContinuous" vertical="center"/>
      <protection/>
    </xf>
    <xf numFmtId="0" fontId="14" fillId="3" borderId="9" xfId="0" applyFont="1" applyFill="1" applyBorder="1" applyAlignment="1">
      <alignment horizontal="center" vertical="center"/>
    </xf>
    <xf numFmtId="0" fontId="14" fillId="3" borderId="9" xfId="30" applyNumberFormat="1" applyFont="1" applyFill="1" applyBorder="1" applyAlignment="1">
      <alignment horizontal="center" vertical="center"/>
      <protection/>
    </xf>
    <xf numFmtId="0" fontId="14" fillId="3" borderId="13" xfId="30" applyNumberFormat="1" applyFont="1" applyFill="1" applyBorder="1" applyAlignment="1">
      <alignment horizontal="center" vertical="center"/>
      <protection/>
    </xf>
    <xf numFmtId="0" fontId="14" fillId="3" borderId="11" xfId="30" applyNumberFormat="1" applyFont="1" applyFill="1" applyBorder="1" applyAlignment="1">
      <alignment horizontal="center" vertical="center"/>
      <protection/>
    </xf>
    <xf numFmtId="0" fontId="14" fillId="3" borderId="12" xfId="30" applyNumberFormat="1" applyFont="1" applyFill="1" applyBorder="1" applyAlignment="1">
      <alignment horizontal="center" vertical="center"/>
      <protection/>
    </xf>
    <xf numFmtId="0" fontId="14" fillId="3" borderId="9" xfId="0" applyNumberFormat="1" applyFont="1" applyFill="1" applyBorder="1" applyAlignment="1">
      <alignment horizontal="center" vertical="center"/>
    </xf>
    <xf numFmtId="0" fontId="14" fillId="0" borderId="14" xfId="30" applyFont="1" applyFill="1" applyBorder="1" applyAlignment="1">
      <alignment horizontal="center" vertical="center"/>
      <protection/>
    </xf>
    <xf numFmtId="0" fontId="12" fillId="0" borderId="0" xfId="30" applyFont="1" applyFill="1" applyBorder="1" applyAlignment="1">
      <alignment vertical="center"/>
      <protection/>
    </xf>
    <xf numFmtId="49" fontId="10" fillId="0" borderId="0" xfId="30" applyNumberFormat="1" applyFont="1" applyFill="1" applyAlignment="1">
      <alignment horizontal="center" vertical="center"/>
      <protection/>
    </xf>
    <xf numFmtId="49" fontId="9" fillId="0" borderId="6" xfId="30" applyNumberFormat="1" applyFont="1" applyFill="1" applyBorder="1" applyAlignment="1">
      <alignment horizontal="right" vertical="center"/>
      <protection/>
    </xf>
    <xf numFmtId="0" fontId="14" fillId="0" borderId="9" xfId="0" applyFont="1" applyFill="1" applyBorder="1" applyAlignment="1">
      <alignment vertical="center"/>
    </xf>
    <xf numFmtId="0" fontId="14" fillId="0" borderId="9" xfId="30" applyNumberFormat="1" applyFont="1" applyFill="1" applyBorder="1" applyAlignment="1">
      <alignment vertical="center"/>
      <protection/>
    </xf>
    <xf numFmtId="0" fontId="14" fillId="0" borderId="13" xfId="30" applyNumberFormat="1" applyFont="1" applyFill="1" applyBorder="1" applyAlignment="1">
      <alignment vertical="center"/>
      <protection/>
    </xf>
    <xf numFmtId="0" fontId="14" fillId="0" borderId="11" xfId="30" applyNumberFormat="1" applyFont="1" applyFill="1" applyBorder="1" applyAlignment="1">
      <alignment vertical="center"/>
      <protection/>
    </xf>
    <xf numFmtId="0" fontId="14" fillId="0" borderId="12" xfId="30" applyNumberFormat="1" applyFont="1" applyFill="1" applyBorder="1" applyAlignment="1">
      <alignment vertical="center"/>
      <protection/>
    </xf>
    <xf numFmtId="0" fontId="14" fillId="0" borderId="9" xfId="0" applyNumberFormat="1" applyFont="1" applyFill="1" applyBorder="1" applyAlignment="1">
      <alignment vertical="center"/>
    </xf>
    <xf numFmtId="0" fontId="12" fillId="0" borderId="14" xfId="30" applyFont="1" applyFill="1" applyBorder="1" applyAlignment="1">
      <alignment horizontal="center" vertical="center"/>
      <protection/>
    </xf>
    <xf numFmtId="0" fontId="10" fillId="0" borderId="0" xfId="3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0" borderId="0" xfId="30" applyNumberFormat="1" applyFont="1" applyFill="1" applyBorder="1" applyAlignment="1">
      <alignment vertical="center"/>
      <protection/>
    </xf>
    <xf numFmtId="0" fontId="9" fillId="0" borderId="0" xfId="0" applyNumberFormat="1" applyFont="1" applyBorder="1" applyAlignment="1">
      <alignment vertical="center"/>
    </xf>
    <xf numFmtId="0" fontId="10" fillId="0" borderId="0" xfId="30" applyNumberFormat="1" applyFont="1" applyFill="1" applyBorder="1" applyAlignment="1" quotePrefix="1">
      <alignment vertical="center"/>
      <protection/>
    </xf>
    <xf numFmtId="49" fontId="0" fillId="0" borderId="15" xfId="30" applyNumberFormat="1" applyFont="1" applyFill="1" applyBorder="1" applyAlignment="1">
      <alignment horizontal="center" vertical="center"/>
      <protection/>
    </xf>
    <xf numFmtId="0" fontId="0" fillId="0" borderId="15" xfId="30" applyFont="1" applyFill="1" applyBorder="1" applyAlignment="1" quotePrefix="1">
      <alignment horizontal="left" vertical="center"/>
      <protection/>
    </xf>
    <xf numFmtId="0" fontId="14" fillId="0" borderId="15" xfId="30" applyNumberFormat="1" applyFont="1" applyFill="1" applyBorder="1" applyAlignment="1">
      <alignment horizontal="center" vertical="center"/>
      <protection/>
    </xf>
    <xf numFmtId="0" fontId="13" fillId="0" borderId="16" xfId="30" applyNumberFormat="1" applyFont="1" applyFill="1" applyBorder="1" applyAlignment="1" applyProtection="1">
      <alignment horizontal="center" vertical="center"/>
      <protection locked="0"/>
    </xf>
    <xf numFmtId="0" fontId="13" fillId="0" borderId="17" xfId="30" applyNumberFormat="1" applyFont="1" applyFill="1" applyBorder="1" applyAlignment="1" applyProtection="1">
      <alignment horizontal="center" vertical="center"/>
      <protection locked="0"/>
    </xf>
    <xf numFmtId="0" fontId="13" fillId="0" borderId="18" xfId="30" applyNumberFormat="1" applyFont="1" applyFill="1" applyBorder="1" applyAlignment="1" applyProtection="1">
      <alignment horizontal="center" vertical="center"/>
      <protection locked="0"/>
    </xf>
    <xf numFmtId="0" fontId="14" fillId="0" borderId="15" xfId="30" applyNumberFormat="1" applyFont="1" applyFill="1" applyBorder="1" applyAlignment="1" applyProtection="1">
      <alignment horizontal="center" vertical="center"/>
      <protection locked="0"/>
    </xf>
    <xf numFmtId="0" fontId="0" fillId="0" borderId="0" xfId="30" applyFont="1" applyFill="1" applyBorder="1" applyAlignment="1">
      <alignment vertical="center"/>
      <protection/>
    </xf>
    <xf numFmtId="0" fontId="0" fillId="0" borderId="0" xfId="30" applyFont="1" applyFill="1" applyAlignment="1">
      <alignment vertical="center"/>
      <protection/>
    </xf>
    <xf numFmtId="49" fontId="0" fillId="0" borderId="19" xfId="30" applyNumberFormat="1" applyFont="1" applyFill="1" applyBorder="1" applyAlignment="1">
      <alignment horizontal="center" vertical="center"/>
      <protection/>
    </xf>
    <xf numFmtId="0" fontId="0" fillId="0" borderId="19" xfId="30" applyFont="1" applyFill="1" applyBorder="1" applyAlignment="1" quotePrefix="1">
      <alignment horizontal="left" vertical="center"/>
      <protection/>
    </xf>
    <xf numFmtId="0" fontId="14" fillId="0" borderId="19" xfId="30" applyNumberFormat="1" applyFont="1" applyFill="1" applyBorder="1" applyAlignment="1">
      <alignment horizontal="center" vertical="center"/>
      <protection/>
    </xf>
    <xf numFmtId="0" fontId="13" fillId="0" borderId="20" xfId="30" applyNumberFormat="1" applyFont="1" applyFill="1" applyBorder="1" applyAlignment="1" applyProtection="1">
      <alignment horizontal="center" vertical="center"/>
      <protection locked="0"/>
    </xf>
    <xf numFmtId="0" fontId="13" fillId="0" borderId="21" xfId="30" applyNumberFormat="1" applyFont="1" applyFill="1" applyBorder="1" applyAlignment="1" applyProtection="1">
      <alignment horizontal="center" vertical="center"/>
      <protection locked="0"/>
    </xf>
    <xf numFmtId="0" fontId="13" fillId="0" borderId="22" xfId="30" applyNumberFormat="1" applyFont="1" applyFill="1" applyBorder="1" applyAlignment="1" applyProtection="1">
      <alignment horizontal="center" vertical="center"/>
      <protection locked="0"/>
    </xf>
    <xf numFmtId="0" fontId="14" fillId="0" borderId="19" xfId="30" applyNumberFormat="1" applyFont="1" applyFill="1" applyBorder="1" applyAlignment="1" applyProtection="1">
      <alignment horizontal="center" vertical="center"/>
      <protection locked="0"/>
    </xf>
    <xf numFmtId="0" fontId="0" fillId="0" borderId="19" xfId="29" applyFont="1" applyFill="1" applyBorder="1" applyAlignment="1" quotePrefix="1">
      <alignment horizontal="left" vertical="center"/>
      <protection/>
    </xf>
    <xf numFmtId="0" fontId="0" fillId="0" borderId="19" xfId="30" applyFont="1" applyFill="1" applyBorder="1" applyAlignment="1">
      <alignment horizontal="left" vertical="center"/>
      <protection/>
    </xf>
    <xf numFmtId="49" fontId="0" fillId="0" borderId="19" xfId="30" applyNumberFormat="1" applyFont="1" applyFill="1" applyBorder="1" applyAlignment="1" quotePrefix="1">
      <alignment horizontal="center" vertical="center"/>
      <protection/>
    </xf>
    <xf numFmtId="0" fontId="14" fillId="0" borderId="23" xfId="30" applyNumberFormat="1" applyFont="1" applyFill="1" applyBorder="1" applyAlignment="1">
      <alignment horizontal="center" vertical="center"/>
      <protection/>
    </xf>
    <xf numFmtId="0" fontId="13" fillId="0" borderId="24" xfId="30" applyNumberFormat="1" applyFont="1" applyFill="1" applyBorder="1" applyAlignment="1" applyProtection="1">
      <alignment horizontal="center" vertical="center"/>
      <protection locked="0"/>
    </xf>
    <xf numFmtId="0" fontId="13" fillId="0" borderId="25" xfId="30" applyNumberFormat="1" applyFont="1" applyFill="1" applyBorder="1" applyAlignment="1" applyProtection="1">
      <alignment horizontal="center" vertical="center"/>
      <protection locked="0"/>
    </xf>
    <xf numFmtId="0" fontId="13" fillId="0" borderId="26" xfId="30" applyNumberFormat="1" applyFont="1" applyFill="1" applyBorder="1" applyAlignment="1" applyProtection="1">
      <alignment horizontal="center" vertical="center"/>
      <protection locked="0"/>
    </xf>
    <xf numFmtId="0" fontId="14" fillId="0" borderId="23" xfId="3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4" fillId="0" borderId="0" xfId="30" applyNumberFormat="1" applyFont="1" applyFill="1" applyBorder="1" applyAlignment="1">
      <alignment vertical="center"/>
      <protection/>
    </xf>
    <xf numFmtId="0" fontId="14" fillId="0" borderId="0" xfId="0" applyNumberFormat="1" applyFont="1" applyBorder="1" applyAlignment="1">
      <alignment vertical="center"/>
    </xf>
    <xf numFmtId="49" fontId="9" fillId="3" borderId="3" xfId="30" applyNumberFormat="1" applyFont="1" applyFill="1" applyBorder="1" applyAlignment="1">
      <alignment horizontal="centerContinuous" vertical="center"/>
      <protection/>
    </xf>
    <xf numFmtId="49" fontId="12" fillId="3" borderId="4" xfId="30" applyNumberFormat="1" applyFont="1" applyFill="1" applyBorder="1" applyAlignment="1">
      <alignment horizontal="centerContinuous" vertical="center"/>
      <protection/>
    </xf>
    <xf numFmtId="0" fontId="12" fillId="3" borderId="4" xfId="30" applyFont="1" applyFill="1" applyBorder="1" applyAlignment="1">
      <alignment horizontal="centerContinuous" vertical="center"/>
      <protection/>
    </xf>
    <xf numFmtId="0" fontId="14" fillId="3" borderId="27" xfId="0" applyFont="1" applyFill="1" applyBorder="1" applyAlignment="1">
      <alignment horizontal="center" vertical="center"/>
    </xf>
    <xf numFmtId="0" fontId="14" fillId="3" borderId="27" xfId="30" applyNumberFormat="1" applyFont="1" applyFill="1" applyBorder="1" applyAlignment="1">
      <alignment horizontal="center" vertical="center"/>
      <protection/>
    </xf>
    <xf numFmtId="0" fontId="14" fillId="3" borderId="28" xfId="30" applyNumberFormat="1" applyFont="1" applyFill="1" applyBorder="1" applyAlignment="1">
      <alignment horizontal="center" vertical="center"/>
      <protection/>
    </xf>
    <xf numFmtId="0" fontId="14" fillId="3" borderId="29" xfId="30" applyNumberFormat="1" applyFont="1" applyFill="1" applyBorder="1" applyAlignment="1">
      <alignment horizontal="center" vertical="center"/>
      <protection/>
    </xf>
    <xf numFmtId="0" fontId="14" fillId="3" borderId="30" xfId="30" applyNumberFormat="1" applyFont="1" applyFill="1" applyBorder="1" applyAlignment="1">
      <alignment horizontal="center" vertical="center"/>
      <protection/>
    </xf>
    <xf numFmtId="0" fontId="14" fillId="3" borderId="27" xfId="0" applyNumberFormat="1" applyFont="1" applyFill="1" applyBorder="1" applyAlignment="1">
      <alignment horizontal="center" vertical="center"/>
    </xf>
    <xf numFmtId="49" fontId="0" fillId="0" borderId="31" xfId="30" applyNumberFormat="1" applyFont="1" applyFill="1" applyBorder="1" applyAlignment="1">
      <alignment horizontal="center" vertical="center"/>
      <protection/>
    </xf>
    <xf numFmtId="0" fontId="0" fillId="0" borderId="31" xfId="30" applyFont="1" applyFill="1" applyBorder="1" applyAlignment="1" quotePrefix="1">
      <alignment horizontal="left" vertical="center"/>
      <protection/>
    </xf>
    <xf numFmtId="0" fontId="14" fillId="0" borderId="31" xfId="30" applyNumberFormat="1" applyFont="1" applyFill="1" applyBorder="1" applyAlignment="1">
      <alignment horizontal="center" vertical="center"/>
      <protection/>
    </xf>
    <xf numFmtId="0" fontId="13" fillId="0" borderId="32" xfId="30" applyNumberFormat="1" applyFont="1" applyFill="1" applyBorder="1" applyAlignment="1" applyProtection="1">
      <alignment horizontal="center" vertical="center"/>
      <protection locked="0"/>
    </xf>
    <xf numFmtId="0" fontId="13" fillId="0" borderId="33" xfId="30" applyNumberFormat="1" applyFont="1" applyFill="1" applyBorder="1" applyAlignment="1" applyProtection="1">
      <alignment horizontal="center" vertical="center"/>
      <protection locked="0"/>
    </xf>
    <xf numFmtId="0" fontId="13" fillId="0" borderId="34" xfId="30" applyNumberFormat="1" applyFont="1" applyFill="1" applyBorder="1" applyAlignment="1" applyProtection="1">
      <alignment horizontal="center" vertical="center"/>
      <protection locked="0"/>
    </xf>
    <xf numFmtId="0" fontId="14" fillId="0" borderId="31" xfId="30" applyNumberFormat="1" applyFont="1" applyFill="1" applyBorder="1" applyAlignment="1" applyProtection="1">
      <alignment horizontal="center" vertical="center"/>
      <protection locked="0"/>
    </xf>
    <xf numFmtId="49" fontId="0" fillId="0" borderId="23" xfId="30" applyNumberFormat="1" applyFont="1" applyFill="1" applyBorder="1" applyAlignment="1">
      <alignment horizontal="center" vertical="center"/>
      <protection/>
    </xf>
    <xf numFmtId="0" fontId="0" fillId="0" borderId="23" xfId="30" applyFont="1" applyFill="1" applyBorder="1" applyAlignment="1">
      <alignment vertical="center"/>
      <protection/>
    </xf>
    <xf numFmtId="0" fontId="10" fillId="0" borderId="7" xfId="30" applyNumberFormat="1" applyFont="1" applyFill="1" applyBorder="1" applyAlignment="1">
      <alignment vertical="center"/>
      <protection/>
    </xf>
    <xf numFmtId="0" fontId="10" fillId="0" borderId="7" xfId="0" applyNumberFormat="1" applyFont="1" applyFill="1" applyBorder="1" applyAlignment="1">
      <alignment vertical="center"/>
    </xf>
    <xf numFmtId="0" fontId="13" fillId="0" borderId="0" xfId="30" applyFont="1" applyFill="1" applyAlignment="1">
      <alignment vertical="center"/>
      <protection/>
    </xf>
    <xf numFmtId="0" fontId="15" fillId="0" borderId="21" xfId="30" applyNumberFormat="1" applyFont="1" applyFill="1" applyBorder="1" applyAlignment="1" applyProtection="1">
      <alignment horizontal="center" vertical="center"/>
      <protection locked="0"/>
    </xf>
    <xf numFmtId="0" fontId="14" fillId="0" borderId="19" xfId="30" applyNumberFormat="1" applyFont="1" applyFill="1" applyBorder="1" applyAlignment="1" quotePrefix="1">
      <alignment horizontal="center" vertical="center"/>
      <protection/>
    </xf>
    <xf numFmtId="0" fontId="13" fillId="0" borderId="20" xfId="30" applyNumberFormat="1" applyFont="1" applyFill="1" applyBorder="1" applyAlignment="1" applyProtection="1" quotePrefix="1">
      <alignment horizontal="center" vertical="center"/>
      <protection locked="0"/>
    </xf>
    <xf numFmtId="0" fontId="13" fillId="0" borderId="21" xfId="30" applyNumberFormat="1" applyFont="1" applyFill="1" applyBorder="1" applyAlignment="1" applyProtection="1" quotePrefix="1">
      <alignment horizontal="center" vertical="center"/>
      <protection locked="0"/>
    </xf>
    <xf numFmtId="0" fontId="0" fillId="0" borderId="23" xfId="30" applyFont="1" applyFill="1" applyBorder="1" applyAlignment="1">
      <alignment horizontal="left" vertical="center"/>
      <protection/>
    </xf>
    <xf numFmtId="0" fontId="14" fillId="0" borderId="23" xfId="30" applyNumberFormat="1" applyFont="1" applyFill="1" applyBorder="1" applyAlignment="1" quotePrefix="1">
      <alignment horizontal="center" vertical="center"/>
      <protection/>
    </xf>
    <xf numFmtId="0" fontId="13" fillId="0" borderId="24" xfId="30" applyNumberFormat="1" applyFont="1" applyFill="1" applyBorder="1" applyAlignment="1" applyProtection="1" quotePrefix="1">
      <alignment horizontal="center" vertical="center"/>
      <protection locked="0"/>
    </xf>
    <xf numFmtId="0" fontId="13" fillId="0" borderId="25" xfId="30" applyNumberFormat="1" applyFont="1" applyFill="1" applyBorder="1" applyAlignment="1" applyProtection="1" quotePrefix="1">
      <alignment horizontal="center" vertical="center"/>
      <protection locked="0"/>
    </xf>
    <xf numFmtId="0" fontId="0" fillId="0" borderId="7" xfId="30" applyNumberFormat="1" applyFont="1" applyFill="1" applyBorder="1" applyAlignment="1">
      <alignment vertical="center"/>
      <protection/>
    </xf>
    <xf numFmtId="0" fontId="0" fillId="0" borderId="7" xfId="0" applyNumberFormat="1" applyFont="1" applyFill="1" applyBorder="1" applyAlignment="1">
      <alignment vertical="center"/>
    </xf>
    <xf numFmtId="0" fontId="13" fillId="0" borderId="20" xfId="30" applyNumberFormat="1" applyFont="1" applyFill="1" applyBorder="1" applyAlignment="1" quotePrefix="1">
      <alignment horizontal="center" vertical="center"/>
      <protection/>
    </xf>
    <xf numFmtId="0" fontId="13" fillId="0" borderId="21" xfId="30" applyNumberFormat="1" applyFont="1" applyFill="1" applyBorder="1" applyAlignment="1" quotePrefix="1">
      <alignment horizontal="center" vertical="center"/>
      <protection/>
    </xf>
    <xf numFmtId="0" fontId="13" fillId="0" borderId="21" xfId="30" applyNumberFormat="1" applyFont="1" applyFill="1" applyBorder="1" applyAlignment="1">
      <alignment horizontal="center" vertical="center"/>
      <protection/>
    </xf>
    <xf numFmtId="0" fontId="13" fillId="0" borderId="22" xfId="30" applyNumberFormat="1" applyFont="1" applyFill="1" applyBorder="1" applyAlignment="1">
      <alignment horizontal="center" vertical="center"/>
      <protection/>
    </xf>
    <xf numFmtId="0" fontId="13" fillId="0" borderId="24" xfId="30" applyNumberFormat="1" applyFont="1" applyFill="1" applyBorder="1" applyAlignment="1">
      <alignment horizontal="center" vertical="center"/>
      <protection/>
    </xf>
    <xf numFmtId="0" fontId="13" fillId="0" borderId="25" xfId="30" applyNumberFormat="1" applyFont="1" applyFill="1" applyBorder="1" applyAlignment="1">
      <alignment horizontal="center" vertical="center"/>
      <protection/>
    </xf>
    <xf numFmtId="0" fontId="13" fillId="0" borderId="26" xfId="30" applyNumberFormat="1" applyFont="1" applyFill="1" applyBorder="1" applyAlignment="1">
      <alignment horizontal="center" vertical="center"/>
      <protection/>
    </xf>
    <xf numFmtId="1" fontId="14" fillId="3" borderId="9" xfId="0" applyNumberFormat="1" applyFont="1" applyFill="1" applyBorder="1" applyAlignment="1">
      <alignment horizontal="center" vertical="center"/>
    </xf>
    <xf numFmtId="1" fontId="14" fillId="3" borderId="9" xfId="30" applyNumberFormat="1" applyFont="1" applyFill="1" applyBorder="1" applyAlignment="1">
      <alignment horizontal="center" vertical="center"/>
      <protection/>
    </xf>
    <xf numFmtId="1" fontId="14" fillId="3" borderId="13" xfId="30" applyNumberFormat="1" applyFont="1" applyFill="1" applyBorder="1" applyAlignment="1">
      <alignment horizontal="center" vertical="center"/>
      <protection/>
    </xf>
    <xf numFmtId="1" fontId="14" fillId="3" borderId="11" xfId="30" applyNumberFormat="1" applyFont="1" applyFill="1" applyBorder="1" applyAlignment="1">
      <alignment horizontal="center" vertical="center"/>
      <protection/>
    </xf>
    <xf numFmtId="1" fontId="14" fillId="3" borderId="12" xfId="30" applyNumberFormat="1" applyFont="1" applyFill="1" applyBorder="1" applyAlignment="1">
      <alignment horizontal="center" vertical="center"/>
      <protection/>
    </xf>
    <xf numFmtId="1" fontId="14" fillId="0" borderId="9" xfId="0" applyNumberFormat="1" applyFont="1" applyFill="1" applyBorder="1" applyAlignment="1">
      <alignment vertical="center"/>
    </xf>
    <xf numFmtId="1" fontId="14" fillId="0" borderId="9" xfId="30" applyNumberFormat="1" applyFont="1" applyFill="1" applyBorder="1" applyAlignment="1">
      <alignment vertical="center"/>
      <protection/>
    </xf>
    <xf numFmtId="1" fontId="14" fillId="0" borderId="13" xfId="30" applyNumberFormat="1" applyFont="1" applyFill="1" applyBorder="1" applyAlignment="1">
      <alignment vertical="center"/>
      <protection/>
    </xf>
    <xf numFmtId="1" fontId="14" fillId="0" borderId="11" xfId="30" applyNumberFormat="1" applyFont="1" applyFill="1" applyBorder="1" applyAlignment="1">
      <alignment vertical="center"/>
      <protection/>
    </xf>
    <xf numFmtId="1" fontId="14" fillId="0" borderId="12" xfId="30" applyNumberFormat="1" applyFont="1" applyFill="1" applyBorder="1" applyAlignment="1">
      <alignment vertical="center"/>
      <protection/>
    </xf>
    <xf numFmtId="0" fontId="13" fillId="0" borderId="32" xfId="30" applyNumberFormat="1" applyFont="1" applyFill="1" applyBorder="1" applyAlignment="1">
      <alignment horizontal="center" vertical="center"/>
      <protection/>
    </xf>
    <xf numFmtId="0" fontId="13" fillId="0" borderId="33" xfId="30" applyNumberFormat="1" applyFont="1" applyFill="1" applyBorder="1" applyAlignment="1">
      <alignment horizontal="center" vertical="center"/>
      <protection/>
    </xf>
    <xf numFmtId="0" fontId="13" fillId="0" borderId="34" xfId="30" applyNumberFormat="1" applyFont="1" applyFill="1" applyBorder="1" applyAlignment="1">
      <alignment horizontal="center" vertical="center"/>
      <protection/>
    </xf>
    <xf numFmtId="0" fontId="13" fillId="0" borderId="20" xfId="30" applyNumberFormat="1" applyFont="1" applyFill="1" applyBorder="1" applyAlignment="1">
      <alignment horizontal="center" vertical="center"/>
      <protection/>
    </xf>
    <xf numFmtId="0" fontId="0" fillId="0" borderId="23" xfId="30" applyFont="1" applyFill="1" applyBorder="1" applyAlignment="1" quotePrefix="1">
      <alignment horizontal="left" vertical="center"/>
      <protection/>
    </xf>
    <xf numFmtId="49" fontId="0" fillId="0" borderId="19" xfId="29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9" xfId="30" applyFont="1" applyFill="1" applyBorder="1" applyAlignment="1">
      <alignment horizontal="center" vertical="center"/>
      <protection/>
    </xf>
    <xf numFmtId="0" fontId="9" fillId="3" borderId="35" xfId="30" applyFont="1" applyFill="1" applyBorder="1" applyAlignment="1">
      <alignment horizontal="center" vertical="center"/>
      <protection/>
    </xf>
    <xf numFmtId="0" fontId="17" fillId="3" borderId="36" xfId="30" applyNumberFormat="1" applyFont="1" applyFill="1" applyBorder="1" applyAlignment="1">
      <alignment horizontal="center" vertical="center"/>
      <protection/>
    </xf>
    <xf numFmtId="0" fontId="17" fillId="3" borderId="36" xfId="30" applyNumberFormat="1" applyFont="1" applyFill="1" applyBorder="1" applyAlignment="1" quotePrefix="1">
      <alignment horizontal="center" vertical="center"/>
      <protection/>
    </xf>
    <xf numFmtId="0" fontId="17" fillId="3" borderId="37" xfId="30" applyNumberFormat="1" applyFont="1" applyFill="1" applyBorder="1" applyAlignment="1">
      <alignment horizontal="center" vertical="center"/>
      <protection/>
    </xf>
    <xf numFmtId="0" fontId="17" fillId="3" borderId="38" xfId="30" applyNumberFormat="1" applyFont="1" applyFill="1" applyBorder="1" applyAlignment="1">
      <alignment horizontal="center" vertical="center"/>
      <protection/>
    </xf>
    <xf numFmtId="0" fontId="17" fillId="3" borderId="39" xfId="30" applyNumberFormat="1" applyFont="1" applyFill="1" applyBorder="1" applyAlignment="1">
      <alignment horizontal="center" vertical="center"/>
      <protection/>
    </xf>
    <xf numFmtId="0" fontId="17" fillId="3" borderId="37" xfId="29" applyNumberFormat="1" applyFont="1" applyFill="1" applyBorder="1" applyAlignment="1">
      <alignment horizontal="center" vertical="center"/>
      <protection/>
    </xf>
    <xf numFmtId="0" fontId="17" fillId="3" borderId="38" xfId="29" applyNumberFormat="1" applyFont="1" applyFill="1" applyBorder="1" applyAlignment="1">
      <alignment horizontal="center" vertical="center"/>
      <protection/>
    </xf>
    <xf numFmtId="0" fontId="17" fillId="3" borderId="40" xfId="30" applyNumberFormat="1" applyFont="1" applyFill="1" applyBorder="1" applyAlignment="1">
      <alignment horizontal="center" vertical="center"/>
      <protection/>
    </xf>
    <xf numFmtId="0" fontId="17" fillId="3" borderId="35" xfId="30" applyNumberFormat="1" applyFont="1" applyFill="1" applyBorder="1" applyAlignment="1">
      <alignment horizontal="center" vertical="center"/>
      <protection/>
    </xf>
    <xf numFmtId="0" fontId="0" fillId="0" borderId="41" xfId="30" applyFont="1" applyFill="1" applyBorder="1" applyAlignment="1" quotePrefix="1">
      <alignment horizontal="right" vertical="center"/>
      <protection/>
    </xf>
    <xf numFmtId="0" fontId="12" fillId="0" borderId="14" xfId="30" applyNumberFormat="1" applyFont="1" applyFill="1" applyBorder="1" applyAlignment="1">
      <alignment vertical="center"/>
      <protection/>
    </xf>
    <xf numFmtId="0" fontId="12" fillId="0" borderId="14" xfId="30" applyNumberFormat="1" applyFont="1" applyFill="1" applyBorder="1" applyAlignment="1" quotePrefix="1">
      <alignment vertical="center"/>
      <protection/>
    </xf>
    <xf numFmtId="0" fontId="10" fillId="0" borderId="42" xfId="30" applyNumberFormat="1" applyFont="1" applyFill="1" applyBorder="1" applyAlignment="1">
      <alignment vertical="center"/>
      <protection/>
    </xf>
    <xf numFmtId="0" fontId="10" fillId="0" borderId="43" xfId="30" applyNumberFormat="1" applyFont="1" applyFill="1" applyBorder="1" applyAlignment="1">
      <alignment vertical="center"/>
      <protection/>
    </xf>
    <xf numFmtId="0" fontId="12" fillId="0" borderId="44" xfId="30" applyNumberFormat="1" applyFont="1" applyFill="1" applyBorder="1" applyAlignment="1">
      <alignment vertical="center"/>
      <protection/>
    </xf>
    <xf numFmtId="0" fontId="10" fillId="0" borderId="14" xfId="30" applyNumberFormat="1" applyFont="1" applyFill="1" applyBorder="1" applyAlignment="1">
      <alignment vertical="center"/>
      <protection/>
    </xf>
    <xf numFmtId="0" fontId="10" fillId="0" borderId="42" xfId="29" applyNumberFormat="1" applyFont="1" applyFill="1" applyBorder="1" applyAlignment="1">
      <alignment vertical="center"/>
      <protection/>
    </xf>
    <xf numFmtId="0" fontId="10" fillId="0" borderId="43" xfId="29" applyNumberFormat="1" applyFont="1" applyFill="1" applyBorder="1" applyAlignment="1">
      <alignment vertical="center"/>
      <protection/>
    </xf>
    <xf numFmtId="0" fontId="10" fillId="0" borderId="44" xfId="30" applyNumberFormat="1" applyFont="1" applyFill="1" applyBorder="1" applyAlignment="1">
      <alignment vertical="center"/>
      <protection/>
    </xf>
    <xf numFmtId="0" fontId="12" fillId="0" borderId="45" xfId="30" applyNumberFormat="1" applyFont="1" applyFill="1" applyBorder="1" applyAlignment="1">
      <alignment vertical="center"/>
      <protection/>
    </xf>
    <xf numFmtId="0" fontId="12" fillId="0" borderId="41" xfId="30" applyNumberFormat="1" applyFont="1" applyFill="1" applyBorder="1" applyAlignment="1">
      <alignment vertical="center"/>
      <protection/>
    </xf>
    <xf numFmtId="0" fontId="0" fillId="0" borderId="41" xfId="30" applyFont="1" applyFill="1" applyBorder="1" applyAlignment="1">
      <alignment horizontal="right" vertical="center"/>
      <protection/>
    </xf>
    <xf numFmtId="0" fontId="17" fillId="0" borderId="14" xfId="30" applyNumberFormat="1" applyFont="1" applyFill="1" applyBorder="1" applyAlignment="1">
      <alignment vertical="center"/>
      <protection/>
    </xf>
    <xf numFmtId="0" fontId="17" fillId="0" borderId="14" xfId="30" applyNumberFormat="1" applyFont="1" applyFill="1" applyBorder="1" applyAlignment="1" quotePrefix="1">
      <alignment vertical="center"/>
      <protection/>
    </xf>
    <xf numFmtId="0" fontId="18" fillId="0" borderId="42" xfId="30" applyNumberFormat="1" applyFont="1" applyFill="1" applyBorder="1" applyAlignment="1">
      <alignment vertical="center"/>
      <protection/>
    </xf>
    <xf numFmtId="0" fontId="18" fillId="0" borderId="43" xfId="30" applyNumberFormat="1" applyFont="1" applyFill="1" applyBorder="1" applyAlignment="1">
      <alignment vertical="center"/>
      <protection/>
    </xf>
    <xf numFmtId="0" fontId="18" fillId="0" borderId="44" xfId="30" applyNumberFormat="1" applyFont="1" applyFill="1" applyBorder="1" applyAlignment="1">
      <alignment vertical="center"/>
      <protection/>
    </xf>
    <xf numFmtId="0" fontId="18" fillId="0" borderId="14" xfId="30" applyNumberFormat="1" applyFont="1" applyFill="1" applyBorder="1" applyAlignment="1">
      <alignment vertical="center"/>
      <protection/>
    </xf>
    <xf numFmtId="0" fontId="18" fillId="0" borderId="42" xfId="29" applyNumberFormat="1" applyFont="1" applyFill="1" applyBorder="1" applyAlignment="1">
      <alignment vertical="center"/>
      <protection/>
    </xf>
    <xf numFmtId="0" fontId="18" fillId="0" borderId="43" xfId="29" applyNumberFormat="1" applyFont="1" applyFill="1" applyBorder="1" applyAlignment="1">
      <alignment vertical="center"/>
      <protection/>
    </xf>
    <xf numFmtId="0" fontId="17" fillId="0" borderId="45" xfId="30" applyNumberFormat="1" applyFont="1" applyFill="1" applyBorder="1" applyAlignment="1">
      <alignment vertical="center"/>
      <protection/>
    </xf>
    <xf numFmtId="0" fontId="17" fillId="0" borderId="41" xfId="30" applyNumberFormat="1" applyFont="1" applyFill="1" applyBorder="1" applyAlignment="1">
      <alignment vertical="center"/>
      <protection/>
    </xf>
    <xf numFmtId="0" fontId="9" fillId="3" borderId="46" xfId="30" applyFont="1" applyFill="1" applyBorder="1" applyAlignment="1">
      <alignment horizontal="right" vertical="center"/>
      <protection/>
    </xf>
    <xf numFmtId="0" fontId="14" fillId="3" borderId="9" xfId="30" applyNumberFormat="1" applyFont="1" applyFill="1" applyBorder="1" applyAlignment="1" quotePrefix="1">
      <alignment horizontal="center" vertical="center"/>
      <protection/>
    </xf>
    <xf numFmtId="0" fontId="14" fillId="3" borderId="13" xfId="29" applyNumberFormat="1" applyFont="1" applyFill="1" applyBorder="1" applyAlignment="1">
      <alignment horizontal="center" vertical="center"/>
      <protection/>
    </xf>
    <xf numFmtId="0" fontId="14" fillId="3" borderId="11" xfId="29" applyNumberFormat="1" applyFont="1" applyFill="1" applyBorder="1" applyAlignment="1">
      <alignment horizontal="center" vertical="center"/>
      <protection/>
    </xf>
    <xf numFmtId="0" fontId="14" fillId="3" borderId="47" xfId="30" applyNumberFormat="1" applyFont="1" applyFill="1" applyBorder="1" applyAlignment="1">
      <alignment horizontal="center" vertical="center"/>
      <protection/>
    </xf>
    <xf numFmtId="0" fontId="14" fillId="3" borderId="46" xfId="30" applyNumberFormat="1" applyFont="1" applyFill="1" applyBorder="1" applyAlignment="1" quotePrefix="1">
      <alignment horizontal="center" vertical="center"/>
      <protection/>
    </xf>
    <xf numFmtId="0" fontId="14" fillId="0" borderId="14" xfId="30" applyNumberFormat="1" applyFont="1" applyFill="1" applyBorder="1" applyAlignment="1">
      <alignment vertical="center"/>
      <protection/>
    </xf>
    <xf numFmtId="0" fontId="14" fillId="0" borderId="14" xfId="30" applyNumberFormat="1" applyFont="1" applyFill="1" applyBorder="1" applyAlignment="1" quotePrefix="1">
      <alignment vertical="center"/>
      <protection/>
    </xf>
    <xf numFmtId="0" fontId="13" fillId="0" borderId="42" xfId="30" applyNumberFormat="1" applyFont="1" applyFill="1" applyBorder="1" applyAlignment="1">
      <alignment vertical="center"/>
      <protection/>
    </xf>
    <xf numFmtId="0" fontId="13" fillId="0" borderId="43" xfId="30" applyNumberFormat="1" applyFont="1" applyFill="1" applyBorder="1" applyAlignment="1">
      <alignment vertical="center"/>
      <protection/>
    </xf>
    <xf numFmtId="0" fontId="13" fillId="0" borderId="44" xfId="30" applyNumberFormat="1" applyFont="1" applyFill="1" applyBorder="1" applyAlignment="1">
      <alignment vertical="center"/>
      <protection/>
    </xf>
    <xf numFmtId="0" fontId="13" fillId="0" borderId="14" xfId="30" applyNumberFormat="1" applyFont="1" applyFill="1" applyBorder="1" applyAlignment="1">
      <alignment vertical="center"/>
      <protection/>
    </xf>
    <xf numFmtId="0" fontId="13" fillId="0" borderId="42" xfId="29" applyNumberFormat="1" applyFont="1" applyFill="1" applyBorder="1" applyAlignment="1">
      <alignment vertical="center"/>
      <protection/>
    </xf>
    <xf numFmtId="0" fontId="13" fillId="0" borderId="43" xfId="29" applyNumberFormat="1" applyFont="1" applyFill="1" applyBorder="1" applyAlignment="1">
      <alignment vertical="center"/>
      <protection/>
    </xf>
    <xf numFmtId="0" fontId="14" fillId="0" borderId="45" xfId="30" applyNumberFormat="1" applyFont="1" applyFill="1" applyBorder="1" applyAlignment="1">
      <alignment vertical="center"/>
      <protection/>
    </xf>
    <xf numFmtId="0" fontId="14" fillId="0" borderId="41" xfId="30" applyNumberFormat="1" applyFont="1" applyFill="1" applyBorder="1" applyAlignment="1">
      <alignment vertical="center"/>
      <protection/>
    </xf>
    <xf numFmtId="0" fontId="14" fillId="3" borderId="46" xfId="30" applyNumberFormat="1" applyFont="1" applyFill="1" applyBorder="1" applyAlignment="1">
      <alignment horizontal="center" vertical="center"/>
      <protection/>
    </xf>
    <xf numFmtId="0" fontId="9" fillId="0" borderId="14" xfId="30" applyNumberFormat="1" applyFont="1" applyFill="1" applyBorder="1" applyAlignment="1">
      <alignment vertical="center"/>
      <protection/>
    </xf>
    <xf numFmtId="0" fontId="9" fillId="0" borderId="14" xfId="30" applyNumberFormat="1" applyFont="1" applyFill="1" applyBorder="1" applyAlignment="1" quotePrefix="1">
      <alignment vertical="center"/>
      <protection/>
    </xf>
    <xf numFmtId="0" fontId="0" fillId="0" borderId="42" xfId="30" applyNumberFormat="1" applyFont="1" applyFill="1" applyBorder="1" applyAlignment="1">
      <alignment vertical="center"/>
      <protection/>
    </xf>
    <xf numFmtId="0" fontId="0" fillId="0" borderId="43" xfId="30" applyNumberFormat="1" applyFont="1" applyFill="1" applyBorder="1" applyAlignment="1">
      <alignment vertical="center"/>
      <protection/>
    </xf>
    <xf numFmtId="0" fontId="0" fillId="0" borderId="44" xfId="30" applyNumberFormat="1" applyFont="1" applyFill="1" applyBorder="1" applyAlignment="1">
      <alignment vertical="center"/>
      <protection/>
    </xf>
    <xf numFmtId="0" fontId="0" fillId="0" borderId="14" xfId="30" applyNumberFormat="1" applyFont="1" applyFill="1" applyBorder="1" applyAlignment="1">
      <alignment vertical="center"/>
      <protection/>
    </xf>
    <xf numFmtId="0" fontId="0" fillId="0" borderId="42" xfId="29" applyNumberFormat="1" applyFont="1" applyFill="1" applyBorder="1" applyAlignment="1">
      <alignment vertical="center"/>
      <protection/>
    </xf>
    <xf numFmtId="0" fontId="0" fillId="0" borderId="43" xfId="29" applyNumberFormat="1" applyFont="1" applyFill="1" applyBorder="1" applyAlignment="1">
      <alignment vertical="center"/>
      <protection/>
    </xf>
    <xf numFmtId="0" fontId="9" fillId="0" borderId="45" xfId="30" applyNumberFormat="1" applyFont="1" applyFill="1" applyBorder="1" applyAlignment="1">
      <alignment vertical="center"/>
      <protection/>
    </xf>
    <xf numFmtId="0" fontId="9" fillId="0" borderId="41" xfId="30" applyNumberFormat="1" applyFont="1" applyFill="1" applyBorder="1" applyAlignment="1">
      <alignment vertical="center"/>
      <protection/>
    </xf>
    <xf numFmtId="0" fontId="0" fillId="0" borderId="48" xfId="30" applyFont="1" applyFill="1" applyBorder="1" applyAlignment="1">
      <alignment horizontal="right" vertical="center"/>
      <protection/>
    </xf>
    <xf numFmtId="0" fontId="12" fillId="0" borderId="49" xfId="30" applyNumberFormat="1" applyFont="1" applyFill="1" applyBorder="1" applyAlignment="1">
      <alignment vertical="center"/>
      <protection/>
    </xf>
    <xf numFmtId="0" fontId="12" fillId="0" borderId="49" xfId="30" applyNumberFormat="1" applyFont="1" applyFill="1" applyBorder="1" applyAlignment="1" quotePrefix="1">
      <alignment vertical="center"/>
      <protection/>
    </xf>
    <xf numFmtId="0" fontId="10" fillId="0" borderId="50" xfId="30" applyNumberFormat="1" applyFont="1" applyFill="1" applyBorder="1" applyAlignment="1">
      <alignment vertical="center"/>
      <protection/>
    </xf>
    <xf numFmtId="0" fontId="10" fillId="0" borderId="51" xfId="30" applyNumberFormat="1" applyFont="1" applyFill="1" applyBorder="1" applyAlignment="1">
      <alignment vertical="center"/>
      <protection/>
    </xf>
    <xf numFmtId="0" fontId="12" fillId="0" borderId="52" xfId="30" applyNumberFormat="1" applyFont="1" applyFill="1" applyBorder="1" applyAlignment="1">
      <alignment vertical="center"/>
      <protection/>
    </xf>
    <xf numFmtId="0" fontId="10" fillId="0" borderId="49" xfId="30" applyNumberFormat="1" applyFont="1" applyFill="1" applyBorder="1" applyAlignment="1">
      <alignment vertical="center"/>
      <protection/>
    </xf>
    <xf numFmtId="0" fontId="10" fillId="0" borderId="50" xfId="29" applyNumberFormat="1" applyFont="1" applyFill="1" applyBorder="1" applyAlignment="1">
      <alignment vertical="center"/>
      <protection/>
    </xf>
    <xf numFmtId="0" fontId="10" fillId="0" borderId="51" xfId="29" applyNumberFormat="1" applyFont="1" applyFill="1" applyBorder="1" applyAlignment="1">
      <alignment vertical="center"/>
      <protection/>
    </xf>
    <xf numFmtId="0" fontId="10" fillId="0" borderId="52" xfId="30" applyNumberFormat="1" applyFont="1" applyFill="1" applyBorder="1" applyAlignment="1">
      <alignment vertical="center"/>
      <protection/>
    </xf>
    <xf numFmtId="0" fontId="12" fillId="0" borderId="53" xfId="30" applyNumberFormat="1" applyFont="1" applyFill="1" applyBorder="1" applyAlignment="1">
      <alignment vertical="center"/>
      <protection/>
    </xf>
    <xf numFmtId="0" fontId="12" fillId="0" borderId="48" xfId="30" applyNumberFormat="1" applyFont="1" applyFill="1" applyBorder="1" applyAlignment="1">
      <alignment vertical="center"/>
      <protection/>
    </xf>
    <xf numFmtId="0" fontId="10" fillId="0" borderId="0" xfId="30" applyFont="1" applyFill="1" applyAlignment="1" quotePrefix="1">
      <alignment horizontal="left" vertical="center"/>
      <protection/>
    </xf>
    <xf numFmtId="0" fontId="10" fillId="0" borderId="0" xfId="29" applyFont="1" applyFill="1" applyAlignment="1">
      <alignment vertical="center"/>
      <protection/>
    </xf>
    <xf numFmtId="0" fontId="14" fillId="3" borderId="36" xfId="30" applyNumberFormat="1" applyFont="1" applyFill="1" applyBorder="1" applyAlignment="1" quotePrefix="1">
      <alignment horizontal="center" vertical="center"/>
      <protection/>
    </xf>
    <xf numFmtId="0" fontId="14" fillId="3" borderId="37" xfId="30" applyNumberFormat="1" applyFont="1" applyFill="1" applyBorder="1" applyAlignment="1">
      <alignment horizontal="center" vertical="center"/>
      <protection/>
    </xf>
    <xf numFmtId="0" fontId="14" fillId="3" borderId="38" xfId="30" applyNumberFormat="1" applyFont="1" applyFill="1" applyBorder="1" applyAlignment="1">
      <alignment horizontal="center" vertical="center"/>
      <protection/>
    </xf>
    <xf numFmtId="0" fontId="14" fillId="3" borderId="39" xfId="30" applyNumberFormat="1" applyFont="1" applyFill="1" applyBorder="1" applyAlignment="1">
      <alignment horizontal="center" vertical="center"/>
      <protection/>
    </xf>
    <xf numFmtId="0" fontId="14" fillId="3" borderId="36" xfId="30" applyNumberFormat="1" applyFont="1" applyFill="1" applyBorder="1" applyAlignment="1">
      <alignment horizontal="center" vertical="center"/>
      <protection/>
    </xf>
    <xf numFmtId="0" fontId="14" fillId="3" borderId="37" xfId="29" applyNumberFormat="1" applyFont="1" applyFill="1" applyBorder="1" applyAlignment="1">
      <alignment horizontal="center" vertical="center"/>
      <protection/>
    </xf>
    <xf numFmtId="0" fontId="14" fillId="3" borderId="38" xfId="29" applyNumberFormat="1" applyFont="1" applyFill="1" applyBorder="1" applyAlignment="1">
      <alignment horizontal="center" vertical="center"/>
      <protection/>
    </xf>
    <xf numFmtId="0" fontId="14" fillId="3" borderId="40" xfId="30" applyNumberFormat="1" applyFont="1" applyFill="1" applyBorder="1" applyAlignment="1">
      <alignment horizontal="center" vertical="center"/>
      <protection/>
    </xf>
    <xf numFmtId="0" fontId="14" fillId="3" borderId="35" xfId="30" applyNumberFormat="1" applyFont="1" applyFill="1" applyBorder="1" applyAlignment="1" quotePrefix="1">
      <alignment horizontal="center" vertical="center"/>
      <protection/>
    </xf>
    <xf numFmtId="0" fontId="9" fillId="0" borderId="43" xfId="30" applyNumberFormat="1" applyFont="1" applyFill="1" applyBorder="1" applyAlignment="1">
      <alignment vertical="center"/>
      <protection/>
    </xf>
    <xf numFmtId="0" fontId="10" fillId="0" borderId="35" xfId="30" applyFont="1" applyFill="1" applyBorder="1" applyAlignment="1">
      <alignment vertical="center"/>
      <protection/>
    </xf>
    <xf numFmtId="0" fontId="12" fillId="0" borderId="36" xfId="30" applyNumberFormat="1" applyFont="1" applyFill="1" applyBorder="1" applyAlignment="1">
      <alignment vertical="center"/>
      <protection/>
    </xf>
    <xf numFmtId="0" fontId="12" fillId="0" borderId="36" xfId="30" applyNumberFormat="1" applyFont="1" applyFill="1" applyBorder="1" applyAlignment="1" quotePrefix="1">
      <alignment vertical="center"/>
      <protection/>
    </xf>
    <xf numFmtId="0" fontId="10" fillId="0" borderId="37" xfId="30" applyNumberFormat="1" applyFont="1" applyFill="1" applyBorder="1" applyAlignment="1">
      <alignment vertical="center"/>
      <protection/>
    </xf>
    <xf numFmtId="0" fontId="10" fillId="0" borderId="38" xfId="30" applyNumberFormat="1" applyFont="1" applyFill="1" applyBorder="1" applyAlignment="1">
      <alignment vertical="center"/>
      <protection/>
    </xf>
    <xf numFmtId="0" fontId="10" fillId="0" borderId="39" xfId="30" applyNumberFormat="1" applyFont="1" applyFill="1" applyBorder="1" applyAlignment="1">
      <alignment vertical="center"/>
      <protection/>
    </xf>
    <xf numFmtId="0" fontId="10" fillId="0" borderId="37" xfId="29" applyNumberFormat="1" applyFont="1" applyFill="1" applyBorder="1" applyAlignment="1">
      <alignment vertical="center"/>
      <protection/>
    </xf>
    <xf numFmtId="0" fontId="10" fillId="0" borderId="38" xfId="29" applyNumberFormat="1" applyFont="1" applyFill="1" applyBorder="1" applyAlignment="1">
      <alignment vertical="center"/>
      <protection/>
    </xf>
    <xf numFmtId="0" fontId="12" fillId="0" borderId="40" xfId="30" applyNumberFormat="1" applyFont="1" applyFill="1" applyBorder="1" applyAlignment="1">
      <alignment vertical="center"/>
      <protection/>
    </xf>
    <xf numFmtId="0" fontId="12" fillId="0" borderId="35" xfId="30" applyNumberFormat="1" applyFont="1" applyFill="1" applyBorder="1" applyAlignment="1">
      <alignment vertical="center"/>
      <protection/>
    </xf>
    <xf numFmtId="0" fontId="9" fillId="3" borderId="35" xfId="30" applyFont="1" applyFill="1" applyBorder="1" applyAlignment="1" quotePrefix="1">
      <alignment horizontal="center" vertical="center"/>
      <protection/>
    </xf>
    <xf numFmtId="0" fontId="14" fillId="3" borderId="35" xfId="30" applyNumberFormat="1" applyFont="1" applyFill="1" applyBorder="1" applyAlignment="1">
      <alignment horizontal="center" vertical="center"/>
      <protection/>
    </xf>
    <xf numFmtId="0" fontId="9" fillId="0" borderId="49" xfId="30" applyNumberFormat="1" applyFont="1" applyFill="1" applyBorder="1" applyAlignment="1">
      <alignment vertical="center"/>
      <protection/>
    </xf>
    <xf numFmtId="0" fontId="0" fillId="0" borderId="50" xfId="30" applyNumberFormat="1" applyFont="1" applyFill="1" applyBorder="1" applyAlignment="1">
      <alignment vertical="center"/>
      <protection/>
    </xf>
    <xf numFmtId="0" fontId="0" fillId="0" borderId="51" xfId="30" applyNumberFormat="1" applyFont="1" applyFill="1" applyBorder="1" applyAlignment="1">
      <alignment vertical="center"/>
      <protection/>
    </xf>
    <xf numFmtId="0" fontId="0" fillId="0" borderId="52" xfId="30" applyNumberFormat="1" applyFont="1" applyFill="1" applyBorder="1" applyAlignment="1">
      <alignment vertical="center"/>
      <protection/>
    </xf>
    <xf numFmtId="0" fontId="0" fillId="0" borderId="50" xfId="29" applyNumberFormat="1" applyFont="1" applyFill="1" applyBorder="1" applyAlignment="1">
      <alignment vertical="center"/>
      <protection/>
    </xf>
    <xf numFmtId="0" fontId="0" fillId="0" borderId="51" xfId="29" applyNumberFormat="1" applyFont="1" applyFill="1" applyBorder="1" applyAlignment="1">
      <alignment vertical="center"/>
      <protection/>
    </xf>
    <xf numFmtId="0" fontId="9" fillId="0" borderId="53" xfId="30" applyNumberFormat="1" applyFont="1" applyFill="1" applyBorder="1" applyAlignment="1">
      <alignment vertical="center"/>
      <protection/>
    </xf>
    <xf numFmtId="0" fontId="9" fillId="0" borderId="48" xfId="30" applyNumberFormat="1" applyFont="1" applyFill="1" applyBorder="1" applyAlignment="1">
      <alignment vertical="center"/>
      <protection/>
    </xf>
    <xf numFmtId="0" fontId="14" fillId="0" borderId="54" xfId="30" applyFont="1" applyFill="1" applyBorder="1" applyAlignment="1">
      <alignment horizontal="center" vertical="center"/>
      <protection/>
    </xf>
    <xf numFmtId="0" fontId="12" fillId="0" borderId="54" xfId="30" applyFont="1" applyFill="1" applyBorder="1" applyAlignment="1">
      <alignment horizontal="center" vertical="center"/>
      <protection/>
    </xf>
    <xf numFmtId="49" fontId="19" fillId="0" borderId="9" xfId="30" applyNumberFormat="1" applyFont="1" applyFill="1" applyBorder="1" applyAlignment="1">
      <alignment horizontal="center" vertical="center"/>
      <protection/>
    </xf>
    <xf numFmtId="0" fontId="14" fillId="0" borderId="54" xfId="30" applyFont="1" applyFill="1" applyBorder="1" applyAlignment="1">
      <alignment vertical="center"/>
      <protection/>
    </xf>
    <xf numFmtId="0" fontId="14" fillId="0" borderId="14" xfId="30" applyFont="1" applyFill="1" applyBorder="1" applyAlignment="1">
      <alignment vertical="center"/>
      <protection/>
    </xf>
    <xf numFmtId="0" fontId="12" fillId="0" borderId="54" xfId="30" applyFont="1" applyFill="1" applyBorder="1" applyAlignment="1">
      <alignment vertical="center"/>
      <protection/>
    </xf>
    <xf numFmtId="0" fontId="12" fillId="0" borderId="14" xfId="30" applyFont="1" applyFill="1" applyBorder="1" applyAlignment="1">
      <alignment vertical="center"/>
      <protection/>
    </xf>
    <xf numFmtId="164" fontId="10" fillId="0" borderId="0" xfId="30" applyNumberFormat="1" applyFont="1" applyFill="1" applyBorder="1" applyAlignment="1">
      <alignment vertical="center"/>
      <protection/>
    </xf>
    <xf numFmtId="1" fontId="17" fillId="3" borderId="35" xfId="30" applyNumberFormat="1" applyFont="1" applyFill="1" applyBorder="1" applyAlignment="1">
      <alignment horizontal="center" vertical="center"/>
      <protection/>
    </xf>
    <xf numFmtId="1" fontId="17" fillId="3" borderId="36" xfId="30" applyNumberFormat="1" applyFont="1" applyFill="1" applyBorder="1" applyAlignment="1" quotePrefix="1">
      <alignment horizontal="center" vertical="center"/>
      <protection/>
    </xf>
    <xf numFmtId="1" fontId="17" fillId="3" borderId="37" xfId="30" applyNumberFormat="1" applyFont="1" applyFill="1" applyBorder="1" applyAlignment="1">
      <alignment horizontal="center" vertical="center"/>
      <protection/>
    </xf>
    <xf numFmtId="1" fontId="17" fillId="3" borderId="38" xfId="30" applyNumberFormat="1" applyFont="1" applyFill="1" applyBorder="1" applyAlignment="1">
      <alignment horizontal="center" vertical="center"/>
      <protection/>
    </xf>
    <xf numFmtId="1" fontId="17" fillId="3" borderId="39" xfId="30" applyNumberFormat="1" applyFont="1" applyFill="1" applyBorder="1" applyAlignment="1">
      <alignment horizontal="center" vertical="center"/>
      <protection/>
    </xf>
    <xf numFmtId="1" fontId="17" fillId="3" borderId="36" xfId="30" applyNumberFormat="1" applyFont="1" applyFill="1" applyBorder="1" applyAlignment="1">
      <alignment horizontal="center" vertical="center"/>
      <protection/>
    </xf>
    <xf numFmtId="1" fontId="17" fillId="3" borderId="37" xfId="29" applyNumberFormat="1" applyFont="1" applyFill="1" applyBorder="1" applyAlignment="1">
      <alignment horizontal="center" vertical="center"/>
      <protection/>
    </xf>
    <xf numFmtId="1" fontId="17" fillId="3" borderId="38" xfId="29" applyNumberFormat="1" applyFont="1" applyFill="1" applyBorder="1" applyAlignment="1">
      <alignment horizontal="center" vertical="center"/>
      <protection/>
    </xf>
    <xf numFmtId="1" fontId="17" fillId="3" borderId="40" xfId="30" applyNumberFormat="1" applyFont="1" applyFill="1" applyBorder="1" applyAlignment="1">
      <alignment horizontal="center" vertical="center"/>
      <protection/>
    </xf>
    <xf numFmtId="1" fontId="12" fillId="0" borderId="41" xfId="30" applyNumberFormat="1" applyFont="1" applyFill="1" applyBorder="1" applyAlignment="1">
      <alignment vertical="center"/>
      <protection/>
    </xf>
    <xf numFmtId="1" fontId="12" fillId="0" borderId="14" xfId="30" applyNumberFormat="1" applyFont="1" applyFill="1" applyBorder="1" applyAlignment="1" quotePrefix="1">
      <alignment vertical="center"/>
      <protection/>
    </xf>
    <xf numFmtId="1" fontId="10" fillId="0" borderId="42" xfId="30" applyNumberFormat="1" applyFont="1" applyFill="1" applyBorder="1" applyAlignment="1">
      <alignment vertical="center"/>
      <protection/>
    </xf>
    <xf numFmtId="1" fontId="10" fillId="0" borderId="43" xfId="30" applyNumberFormat="1" applyFont="1" applyFill="1" applyBorder="1" applyAlignment="1">
      <alignment vertical="center"/>
      <protection/>
    </xf>
    <xf numFmtId="1" fontId="12" fillId="0" borderId="44" xfId="30" applyNumberFormat="1" applyFont="1" applyFill="1" applyBorder="1" applyAlignment="1">
      <alignment vertical="center"/>
      <protection/>
    </xf>
    <xf numFmtId="1" fontId="10" fillId="0" borderId="14" xfId="30" applyNumberFormat="1" applyFont="1" applyFill="1" applyBorder="1" applyAlignment="1">
      <alignment vertical="center"/>
      <protection/>
    </xf>
    <xf numFmtId="1" fontId="12" fillId="0" borderId="14" xfId="30" applyNumberFormat="1" applyFont="1" applyFill="1" applyBorder="1" applyAlignment="1">
      <alignment vertical="center"/>
      <protection/>
    </xf>
    <xf numFmtId="1" fontId="10" fillId="0" borderId="42" xfId="29" applyNumberFormat="1" applyFont="1" applyFill="1" applyBorder="1" applyAlignment="1">
      <alignment vertical="center"/>
      <protection/>
    </xf>
    <xf numFmtId="1" fontId="10" fillId="0" borderId="43" xfId="29" applyNumberFormat="1" applyFont="1" applyFill="1" applyBorder="1" applyAlignment="1">
      <alignment vertical="center"/>
      <protection/>
    </xf>
    <xf numFmtId="1" fontId="10" fillId="0" borderId="44" xfId="30" applyNumberFormat="1" applyFont="1" applyFill="1" applyBorder="1" applyAlignment="1">
      <alignment vertical="center"/>
      <protection/>
    </xf>
    <xf numFmtId="1" fontId="12" fillId="0" borderId="45" xfId="30" applyNumberFormat="1" applyFont="1" applyFill="1" applyBorder="1" applyAlignment="1">
      <alignment vertical="center"/>
      <protection/>
    </xf>
    <xf numFmtId="1" fontId="17" fillId="0" borderId="41" xfId="30" applyNumberFormat="1" applyFont="1" applyFill="1" applyBorder="1" applyAlignment="1">
      <alignment vertical="center"/>
      <protection/>
    </xf>
    <xf numFmtId="1" fontId="17" fillId="0" borderId="14" xfId="30" applyNumberFormat="1" applyFont="1" applyFill="1" applyBorder="1" applyAlignment="1" quotePrefix="1">
      <alignment vertical="center"/>
      <protection/>
    </xf>
    <xf numFmtId="1" fontId="18" fillId="0" borderId="42" xfId="30" applyNumberFormat="1" applyFont="1" applyFill="1" applyBorder="1" applyAlignment="1">
      <alignment vertical="center"/>
      <protection/>
    </xf>
    <xf numFmtId="1" fontId="18" fillId="0" borderId="43" xfId="30" applyNumberFormat="1" applyFont="1" applyFill="1" applyBorder="1" applyAlignment="1">
      <alignment vertical="center"/>
      <protection/>
    </xf>
    <xf numFmtId="1" fontId="18" fillId="0" borderId="44" xfId="30" applyNumberFormat="1" applyFont="1" applyFill="1" applyBorder="1" applyAlignment="1">
      <alignment vertical="center"/>
      <protection/>
    </xf>
    <xf numFmtId="1" fontId="18" fillId="0" borderId="14" xfId="30" applyNumberFormat="1" applyFont="1" applyFill="1" applyBorder="1" applyAlignment="1">
      <alignment vertical="center"/>
      <protection/>
    </xf>
    <xf numFmtId="1" fontId="17" fillId="0" borderId="14" xfId="30" applyNumberFormat="1" applyFont="1" applyFill="1" applyBorder="1" applyAlignment="1">
      <alignment vertical="center"/>
      <protection/>
    </xf>
    <xf numFmtId="1" fontId="18" fillId="0" borderId="42" xfId="29" applyNumberFormat="1" applyFont="1" applyFill="1" applyBorder="1" applyAlignment="1">
      <alignment vertical="center"/>
      <protection/>
    </xf>
    <xf numFmtId="1" fontId="18" fillId="0" borderId="43" xfId="29" applyNumberFormat="1" applyFont="1" applyFill="1" applyBorder="1" applyAlignment="1">
      <alignment vertical="center"/>
      <protection/>
    </xf>
    <xf numFmtId="1" fontId="17" fillId="0" borderId="45" xfId="30" applyNumberFormat="1" applyFont="1" applyFill="1" applyBorder="1" applyAlignment="1">
      <alignment vertical="center"/>
      <protection/>
    </xf>
    <xf numFmtId="1" fontId="14" fillId="3" borderId="46" xfId="30" applyNumberFormat="1" applyFont="1" applyFill="1" applyBorder="1" applyAlignment="1" quotePrefix="1">
      <alignment horizontal="center" vertical="center"/>
      <protection/>
    </xf>
    <xf numFmtId="1" fontId="14" fillId="3" borderId="9" xfId="30" applyNumberFormat="1" applyFont="1" applyFill="1" applyBorder="1" applyAlignment="1" quotePrefix="1">
      <alignment horizontal="center" vertical="center"/>
      <protection/>
    </xf>
    <xf numFmtId="1" fontId="14" fillId="3" borderId="13" xfId="29" applyNumberFormat="1" applyFont="1" applyFill="1" applyBorder="1" applyAlignment="1">
      <alignment horizontal="center" vertical="center"/>
      <protection/>
    </xf>
    <xf numFmtId="1" fontId="14" fillId="3" borderId="11" xfId="29" applyNumberFormat="1" applyFont="1" applyFill="1" applyBorder="1" applyAlignment="1">
      <alignment horizontal="center" vertical="center"/>
      <protection/>
    </xf>
    <xf numFmtId="1" fontId="14" fillId="3" borderId="47" xfId="30" applyNumberFormat="1" applyFont="1" applyFill="1" applyBorder="1" applyAlignment="1">
      <alignment horizontal="center" vertical="center"/>
      <protection/>
    </xf>
    <xf numFmtId="1" fontId="14" fillId="0" borderId="41" xfId="30" applyNumberFormat="1" applyFont="1" applyFill="1" applyBorder="1" applyAlignment="1">
      <alignment vertical="center"/>
      <protection/>
    </xf>
    <xf numFmtId="1" fontId="14" fillId="0" borderId="14" xfId="30" applyNumberFormat="1" applyFont="1" applyFill="1" applyBorder="1" applyAlignment="1" quotePrefix="1">
      <alignment vertical="center"/>
      <protection/>
    </xf>
    <xf numFmtId="1" fontId="13" fillId="0" borderId="42" xfId="30" applyNumberFormat="1" applyFont="1" applyFill="1" applyBorder="1" applyAlignment="1">
      <alignment vertical="center"/>
      <protection/>
    </xf>
    <xf numFmtId="1" fontId="13" fillId="0" borderId="43" xfId="30" applyNumberFormat="1" applyFont="1" applyFill="1" applyBorder="1" applyAlignment="1">
      <alignment vertical="center"/>
      <protection/>
    </xf>
    <xf numFmtId="1" fontId="13" fillId="0" borderId="44" xfId="30" applyNumberFormat="1" applyFont="1" applyFill="1" applyBorder="1" applyAlignment="1">
      <alignment vertical="center"/>
      <protection/>
    </xf>
    <xf numFmtId="1" fontId="13" fillId="0" borderId="14" xfId="30" applyNumberFormat="1" applyFont="1" applyFill="1" applyBorder="1" applyAlignment="1">
      <alignment vertical="center"/>
      <protection/>
    </xf>
    <xf numFmtId="1" fontId="14" fillId="0" borderId="14" xfId="30" applyNumberFormat="1" applyFont="1" applyFill="1" applyBorder="1" applyAlignment="1">
      <alignment vertical="center"/>
      <protection/>
    </xf>
    <xf numFmtId="1" fontId="13" fillId="0" borderId="42" xfId="29" applyNumberFormat="1" applyFont="1" applyFill="1" applyBorder="1" applyAlignment="1">
      <alignment vertical="center"/>
      <protection/>
    </xf>
    <xf numFmtId="1" fontId="13" fillId="0" borderId="43" xfId="29" applyNumberFormat="1" applyFont="1" applyFill="1" applyBorder="1" applyAlignment="1">
      <alignment vertical="center"/>
      <protection/>
    </xf>
    <xf numFmtId="1" fontId="14" fillId="0" borderId="45" xfId="30" applyNumberFormat="1" applyFont="1" applyFill="1" applyBorder="1" applyAlignment="1">
      <alignment vertical="center"/>
      <protection/>
    </xf>
    <xf numFmtId="1" fontId="14" fillId="3" borderId="46" xfId="30" applyNumberFormat="1" applyFont="1" applyFill="1" applyBorder="1" applyAlignment="1">
      <alignment horizontal="center" vertical="center"/>
      <protection/>
    </xf>
    <xf numFmtId="1" fontId="9" fillId="0" borderId="41" xfId="30" applyNumberFormat="1" applyFont="1" applyFill="1" applyBorder="1" applyAlignment="1">
      <alignment vertical="center"/>
      <protection/>
    </xf>
    <xf numFmtId="1" fontId="9" fillId="0" borderId="14" xfId="30" applyNumberFormat="1" applyFont="1" applyFill="1" applyBorder="1" applyAlignment="1" quotePrefix="1">
      <alignment vertical="center"/>
      <protection/>
    </xf>
    <xf numFmtId="1" fontId="0" fillId="0" borderId="42" xfId="30" applyNumberFormat="1" applyFont="1" applyFill="1" applyBorder="1" applyAlignment="1">
      <alignment vertical="center"/>
      <protection/>
    </xf>
    <xf numFmtId="1" fontId="0" fillId="0" borderId="43" xfId="30" applyNumberFormat="1" applyFont="1" applyFill="1" applyBorder="1" applyAlignment="1">
      <alignment vertical="center"/>
      <protection/>
    </xf>
    <xf numFmtId="1" fontId="0" fillId="0" borderId="44" xfId="30" applyNumberFormat="1" applyFont="1" applyFill="1" applyBorder="1" applyAlignment="1">
      <alignment vertical="center"/>
      <protection/>
    </xf>
    <xf numFmtId="1" fontId="0" fillId="0" borderId="14" xfId="30" applyNumberFormat="1" applyFont="1" applyFill="1" applyBorder="1" applyAlignment="1">
      <alignment vertical="center"/>
      <protection/>
    </xf>
    <xf numFmtId="1" fontId="9" fillId="0" borderId="14" xfId="30" applyNumberFormat="1" applyFont="1" applyFill="1" applyBorder="1" applyAlignment="1">
      <alignment vertical="center"/>
      <protection/>
    </xf>
    <xf numFmtId="1" fontId="0" fillId="0" borderId="42" xfId="29" applyNumberFormat="1" applyFont="1" applyFill="1" applyBorder="1" applyAlignment="1">
      <alignment vertical="center"/>
      <protection/>
    </xf>
    <xf numFmtId="1" fontId="0" fillId="0" borderId="43" xfId="29" applyNumberFormat="1" applyFont="1" applyFill="1" applyBorder="1" applyAlignment="1">
      <alignment vertical="center"/>
      <protection/>
    </xf>
    <xf numFmtId="1" fontId="9" fillId="0" borderId="45" xfId="30" applyNumberFormat="1" applyFont="1" applyFill="1" applyBorder="1" applyAlignment="1">
      <alignment vertical="center"/>
      <protection/>
    </xf>
    <xf numFmtId="1" fontId="12" fillId="0" borderId="48" xfId="30" applyNumberFormat="1" applyFont="1" applyFill="1" applyBorder="1" applyAlignment="1">
      <alignment vertical="center"/>
      <protection/>
    </xf>
    <xf numFmtId="1" fontId="12" fillId="0" borderId="49" xfId="30" applyNumberFormat="1" applyFont="1" applyFill="1" applyBorder="1" applyAlignment="1" quotePrefix="1">
      <alignment vertical="center"/>
      <protection/>
    </xf>
    <xf numFmtId="1" fontId="10" fillId="0" borderId="50" xfId="30" applyNumberFormat="1" applyFont="1" applyFill="1" applyBorder="1" applyAlignment="1">
      <alignment vertical="center"/>
      <protection/>
    </xf>
    <xf numFmtId="1" fontId="10" fillId="0" borderId="51" xfId="30" applyNumberFormat="1" applyFont="1" applyFill="1" applyBorder="1" applyAlignment="1">
      <alignment vertical="center"/>
      <protection/>
    </xf>
    <xf numFmtId="1" fontId="12" fillId="0" borderId="52" xfId="30" applyNumberFormat="1" applyFont="1" applyFill="1" applyBorder="1" applyAlignment="1">
      <alignment vertical="center"/>
      <protection/>
    </xf>
    <xf numFmtId="1" fontId="10" fillId="0" borderId="49" xfId="30" applyNumberFormat="1" applyFont="1" applyFill="1" applyBorder="1" applyAlignment="1">
      <alignment vertical="center"/>
      <protection/>
    </xf>
    <xf numFmtId="1" fontId="12" fillId="0" borderId="49" xfId="30" applyNumberFormat="1" applyFont="1" applyFill="1" applyBorder="1" applyAlignment="1">
      <alignment vertical="center"/>
      <protection/>
    </xf>
    <xf numFmtId="1" fontId="10" fillId="0" borderId="50" xfId="29" applyNumberFormat="1" applyFont="1" applyFill="1" applyBorder="1" applyAlignment="1">
      <alignment vertical="center"/>
      <protection/>
    </xf>
    <xf numFmtId="1" fontId="10" fillId="0" borderId="51" xfId="29" applyNumberFormat="1" applyFont="1" applyFill="1" applyBorder="1" applyAlignment="1">
      <alignment vertical="center"/>
      <protection/>
    </xf>
    <xf numFmtId="1" fontId="10" fillId="0" borderId="52" xfId="30" applyNumberFormat="1" applyFont="1" applyFill="1" applyBorder="1" applyAlignment="1">
      <alignment vertical="center"/>
      <protection/>
    </xf>
    <xf numFmtId="1" fontId="12" fillId="0" borderId="53" xfId="30" applyNumberFormat="1" applyFont="1" applyFill="1" applyBorder="1" applyAlignment="1">
      <alignment vertical="center"/>
      <protection/>
    </xf>
    <xf numFmtId="1" fontId="10" fillId="0" borderId="0" xfId="30" applyNumberFormat="1" applyFont="1" applyFill="1" applyAlignment="1">
      <alignment vertical="center"/>
      <protection/>
    </xf>
    <xf numFmtId="1" fontId="10" fillId="0" borderId="0" xfId="30" applyNumberFormat="1" applyFont="1" applyFill="1" applyBorder="1" applyAlignment="1">
      <alignment vertical="center"/>
      <protection/>
    </xf>
    <xf numFmtId="1" fontId="14" fillId="3" borderId="35" xfId="30" applyNumberFormat="1" applyFont="1" applyFill="1" applyBorder="1" applyAlignment="1" quotePrefix="1">
      <alignment horizontal="center" vertical="center"/>
      <protection/>
    </xf>
    <xf numFmtId="1" fontId="14" fillId="3" borderId="36" xfId="30" applyNumberFormat="1" applyFont="1" applyFill="1" applyBorder="1" applyAlignment="1" quotePrefix="1">
      <alignment horizontal="center" vertical="center"/>
      <protection/>
    </xf>
    <xf numFmtId="1" fontId="14" fillId="3" borderId="37" xfId="30" applyNumberFormat="1" applyFont="1" applyFill="1" applyBorder="1" applyAlignment="1">
      <alignment horizontal="center" vertical="center"/>
      <protection/>
    </xf>
    <xf numFmtId="1" fontId="14" fillId="3" borderId="38" xfId="30" applyNumberFormat="1" applyFont="1" applyFill="1" applyBorder="1" applyAlignment="1">
      <alignment horizontal="center" vertical="center"/>
      <protection/>
    </xf>
    <xf numFmtId="1" fontId="14" fillId="3" borderId="39" xfId="30" applyNumberFormat="1" applyFont="1" applyFill="1" applyBorder="1" applyAlignment="1">
      <alignment horizontal="center" vertical="center"/>
      <protection/>
    </xf>
    <xf numFmtId="1" fontId="14" fillId="3" borderId="36" xfId="30" applyNumberFormat="1" applyFont="1" applyFill="1" applyBorder="1" applyAlignment="1">
      <alignment horizontal="center" vertical="center"/>
      <protection/>
    </xf>
    <xf numFmtId="1" fontId="14" fillId="3" borderId="37" xfId="29" applyNumberFormat="1" applyFont="1" applyFill="1" applyBorder="1" applyAlignment="1">
      <alignment horizontal="center" vertical="center"/>
      <protection/>
    </xf>
    <xf numFmtId="1" fontId="14" fillId="3" borderId="38" xfId="29" applyNumberFormat="1" applyFont="1" applyFill="1" applyBorder="1" applyAlignment="1">
      <alignment horizontal="center" vertical="center"/>
      <protection/>
    </xf>
    <xf numFmtId="1" fontId="14" fillId="3" borderId="40" xfId="30" applyNumberFormat="1" applyFont="1" applyFill="1" applyBorder="1" applyAlignment="1">
      <alignment horizontal="center" vertical="center"/>
      <protection/>
    </xf>
    <xf numFmtId="1" fontId="9" fillId="0" borderId="43" xfId="30" applyNumberFormat="1" applyFont="1" applyFill="1" applyBorder="1" applyAlignment="1">
      <alignment vertical="center"/>
      <protection/>
    </xf>
    <xf numFmtId="1" fontId="12" fillId="0" borderId="35" xfId="30" applyNumberFormat="1" applyFont="1" applyFill="1" applyBorder="1" applyAlignment="1">
      <alignment vertical="center"/>
      <protection/>
    </xf>
    <xf numFmtId="1" fontId="12" fillId="0" borderId="36" xfId="30" applyNumberFormat="1" applyFont="1" applyFill="1" applyBorder="1" applyAlignment="1" quotePrefix="1">
      <alignment vertical="center"/>
      <protection/>
    </xf>
    <xf numFmtId="1" fontId="10" fillId="0" borderId="37" xfId="30" applyNumberFormat="1" applyFont="1" applyFill="1" applyBorder="1" applyAlignment="1">
      <alignment vertical="center"/>
      <protection/>
    </xf>
    <xf numFmtId="1" fontId="10" fillId="0" borderId="38" xfId="30" applyNumberFormat="1" applyFont="1" applyFill="1" applyBorder="1" applyAlignment="1">
      <alignment vertical="center"/>
      <protection/>
    </xf>
    <xf numFmtId="1" fontId="10" fillId="0" borderId="39" xfId="30" applyNumberFormat="1" applyFont="1" applyFill="1" applyBorder="1" applyAlignment="1">
      <alignment vertical="center"/>
      <protection/>
    </xf>
    <xf numFmtId="1" fontId="12" fillId="0" borderId="36" xfId="30" applyNumberFormat="1" applyFont="1" applyFill="1" applyBorder="1" applyAlignment="1">
      <alignment vertical="center"/>
      <protection/>
    </xf>
    <xf numFmtId="1" fontId="10" fillId="0" borderId="37" xfId="29" applyNumberFormat="1" applyFont="1" applyFill="1" applyBorder="1" applyAlignment="1">
      <alignment vertical="center"/>
      <protection/>
    </xf>
    <xf numFmtId="1" fontId="10" fillId="0" borderId="38" xfId="29" applyNumberFormat="1" applyFont="1" applyFill="1" applyBorder="1" applyAlignment="1">
      <alignment vertical="center"/>
      <protection/>
    </xf>
    <xf numFmtId="1" fontId="12" fillId="0" borderId="40" xfId="30" applyNumberFormat="1" applyFont="1" applyFill="1" applyBorder="1" applyAlignment="1">
      <alignment vertical="center"/>
      <protection/>
    </xf>
    <xf numFmtId="1" fontId="14" fillId="3" borderId="35" xfId="30" applyNumberFormat="1" applyFont="1" applyFill="1" applyBorder="1" applyAlignment="1">
      <alignment horizontal="center" vertical="center"/>
      <protection/>
    </xf>
    <xf numFmtId="1" fontId="9" fillId="0" borderId="48" xfId="30" applyNumberFormat="1" applyFont="1" applyFill="1" applyBorder="1" applyAlignment="1">
      <alignment vertical="center"/>
      <protection/>
    </xf>
    <xf numFmtId="1" fontId="9" fillId="0" borderId="49" xfId="30" applyNumberFormat="1" applyFont="1" applyFill="1" applyBorder="1" applyAlignment="1">
      <alignment vertical="center"/>
      <protection/>
    </xf>
    <xf numFmtId="1" fontId="0" fillId="0" borderId="50" xfId="30" applyNumberFormat="1" applyFont="1" applyFill="1" applyBorder="1" applyAlignment="1">
      <alignment vertical="center"/>
      <protection/>
    </xf>
    <xf numFmtId="1" fontId="0" fillId="0" borderId="51" xfId="30" applyNumberFormat="1" applyFont="1" applyFill="1" applyBorder="1" applyAlignment="1">
      <alignment vertical="center"/>
      <protection/>
    </xf>
    <xf numFmtId="1" fontId="0" fillId="0" borderId="52" xfId="30" applyNumberFormat="1" applyFont="1" applyFill="1" applyBorder="1" applyAlignment="1">
      <alignment vertical="center"/>
      <protection/>
    </xf>
    <xf numFmtId="1" fontId="0" fillId="0" borderId="50" xfId="29" applyNumberFormat="1" applyFont="1" applyFill="1" applyBorder="1" applyAlignment="1">
      <alignment vertical="center"/>
      <protection/>
    </xf>
    <xf numFmtId="1" fontId="0" fillId="0" borderId="51" xfId="29" applyNumberFormat="1" applyFont="1" applyFill="1" applyBorder="1" applyAlignment="1">
      <alignment vertical="center"/>
      <protection/>
    </xf>
    <xf numFmtId="1" fontId="9" fillId="0" borderId="53" xfId="30" applyNumberFormat="1" applyFont="1" applyFill="1" applyBorder="1" applyAlignment="1">
      <alignment vertical="center"/>
      <protection/>
    </xf>
    <xf numFmtId="0" fontId="14" fillId="0" borderId="55" xfId="30" applyFont="1" applyFill="1" applyBorder="1" applyAlignment="1">
      <alignment vertical="center"/>
      <protection/>
    </xf>
    <xf numFmtId="0" fontId="12" fillId="0" borderId="55" xfId="30" applyFont="1" applyFill="1" applyBorder="1" applyAlignment="1">
      <alignment vertical="center"/>
      <protection/>
    </xf>
    <xf numFmtId="0" fontId="13" fillId="0" borderId="0" xfId="30" applyFont="1" applyFill="1" applyBorder="1" applyAlignment="1">
      <alignment vertical="center"/>
      <protection/>
    </xf>
    <xf numFmtId="49" fontId="9" fillId="0" borderId="9" xfId="30" applyNumberFormat="1" applyFont="1" applyFill="1" applyBorder="1" applyAlignment="1">
      <alignment horizontal="right" vertical="center"/>
      <protection/>
    </xf>
    <xf numFmtId="49" fontId="10" fillId="0" borderId="0" xfId="30" applyNumberFormat="1" applyFont="1" applyFill="1" applyAlignment="1">
      <alignment vertical="center" wrapText="1"/>
      <protection/>
    </xf>
    <xf numFmtId="0" fontId="0" fillId="0" borderId="56" xfId="0" applyBorder="1" applyAlignment="1">
      <alignment vertical="center"/>
    </xf>
    <xf numFmtId="49" fontId="11" fillId="0" borderId="9" xfId="30" applyNumberFormat="1" applyFont="1" applyFill="1" applyBorder="1" applyAlignment="1">
      <alignment horizontal="center" vertical="center"/>
      <protection/>
    </xf>
    <xf numFmtId="49" fontId="11" fillId="0" borderId="0" xfId="30" applyNumberFormat="1" applyFont="1" applyFill="1" applyBorder="1" applyAlignment="1">
      <alignment vertical="center"/>
      <protection/>
    </xf>
    <xf numFmtId="49" fontId="9" fillId="3" borderId="9" xfId="30" applyNumberFormat="1" applyFont="1" applyFill="1" applyBorder="1" applyAlignment="1">
      <alignment horizontal="centerContinuous" vertical="center"/>
      <protection/>
    </xf>
    <xf numFmtId="0" fontId="12" fillId="0" borderId="0" xfId="28" applyFont="1" applyFill="1" applyAlignment="1">
      <alignment horizontal="centerContinuous" vertical="center"/>
      <protection/>
    </xf>
    <xf numFmtId="0" fontId="10" fillId="0" borderId="0" xfId="0" applyFont="1" applyAlignment="1">
      <alignment vertical="center"/>
    </xf>
    <xf numFmtId="0" fontId="11" fillId="0" borderId="9" xfId="30" applyNumberFormat="1" applyFont="1" applyFill="1" applyBorder="1" applyAlignment="1">
      <alignment horizontal="centerContinuous" vertical="center"/>
      <protection/>
    </xf>
    <xf numFmtId="0" fontId="11" fillId="0" borderId="0" xfId="30" applyNumberFormat="1" applyFont="1" applyFill="1" applyBorder="1" applyAlignment="1">
      <alignment horizontal="centerContinuous" vertical="center"/>
      <protection/>
    </xf>
    <xf numFmtId="0" fontId="12" fillId="0" borderId="27" xfId="30" applyNumberFormat="1" applyFont="1" applyFill="1" applyBorder="1" applyAlignment="1">
      <alignment horizontal="center" vertical="center"/>
      <protection/>
    </xf>
    <xf numFmtId="0" fontId="0" fillId="0" borderId="57" xfId="0" applyBorder="1" applyAlignment="1">
      <alignment vertical="center"/>
    </xf>
    <xf numFmtId="0" fontId="12" fillId="0" borderId="27" xfId="30" applyNumberFormat="1" applyFont="1" applyFill="1" applyBorder="1" applyAlignment="1">
      <alignment horizontal="center" vertical="center" textRotation="90" wrapText="1"/>
      <protection/>
    </xf>
    <xf numFmtId="0" fontId="9" fillId="0" borderId="57" xfId="0" applyNumberFormat="1" applyFont="1" applyBorder="1" applyAlignment="1">
      <alignment horizontal="center" vertical="center" textRotation="90" wrapText="1"/>
    </xf>
    <xf numFmtId="49" fontId="11" fillId="0" borderId="3" xfId="30" applyNumberFormat="1" applyFont="1" applyFill="1" applyBorder="1" applyAlignment="1">
      <alignment horizontal="center" vertical="center" wrapText="1"/>
      <protection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</cellXfs>
  <cellStyles count="21">
    <cellStyle name="Normal" xfId="0"/>
    <cellStyle name="Celda" xfId="15"/>
    <cellStyle name="Dia" xfId="16"/>
    <cellStyle name="Encabez1" xfId="17"/>
    <cellStyle name="Encabez2" xfId="18"/>
    <cellStyle name="Fijo" xfId="19"/>
    <cellStyle name="Financiero" xfId="20"/>
    <cellStyle name="Hyperlink" xfId="21"/>
    <cellStyle name="Followed Hyperlink" xfId="22"/>
    <cellStyle name="Comma" xfId="23"/>
    <cellStyle name="Comma [0]" xfId="24"/>
    <cellStyle name="Currency" xfId="25"/>
    <cellStyle name="Currency [0]" xfId="26"/>
    <cellStyle name="Monetario" xfId="27"/>
    <cellStyle name="Normal_Libro3" xfId="28"/>
    <cellStyle name="Normal_Listado1999" xfId="29"/>
    <cellStyle name="Normal_Listado2000" xfId="30"/>
    <cellStyle name="Porcentaje" xfId="31"/>
    <cellStyle name="Percent" xfId="32"/>
    <cellStyle name="Prueba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os\WINDOWS\Escritorio\Pedidos\Rosana%20Rossoli%20info_egb3_polimod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Mails"/>
      <sheetName val="EGB3-Poli_Alumnos"/>
      <sheetName val="EGB3-Poli_Información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GridLines="0" showZeros="0"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00390625" defaultRowHeight="15.75"/>
  <cols>
    <col min="1" max="1" width="1.00390625" style="6" customWidth="1"/>
    <col min="2" max="2" width="60.375" style="6" customWidth="1"/>
    <col min="3" max="3" width="1.75390625" style="6" customWidth="1"/>
    <col min="4" max="4" width="10.625" style="9" customWidth="1"/>
    <col min="5" max="5" width="8.75390625" style="60" customWidth="1"/>
    <col min="6" max="6" width="5.625" style="60" customWidth="1"/>
    <col min="7" max="7" width="7.00390625" style="60" bestFit="1" customWidth="1"/>
    <col min="8" max="8" width="8.25390625" style="60" bestFit="1" customWidth="1"/>
    <col min="9" max="9" width="8.25390625" style="10" bestFit="1" customWidth="1"/>
    <col min="10" max="10" width="6.625" style="9" customWidth="1"/>
    <col min="11" max="11" width="8.75390625" style="60" customWidth="1"/>
    <col min="12" max="13" width="5.625" style="60" customWidth="1"/>
    <col min="14" max="14" width="6.625" style="9" customWidth="1"/>
    <col min="15" max="15" width="8.625" style="9" customWidth="1"/>
    <col min="16" max="16" width="1.75390625" style="6" customWidth="1"/>
    <col min="17" max="17" width="9.00390625" style="6" customWidth="1"/>
    <col min="18" max="16384" width="11.00390625" style="146" customWidth="1"/>
  </cols>
  <sheetData>
    <row r="1" spans="2:17" s="6" customFormat="1" ht="15.75">
      <c r="B1" s="1" t="s">
        <v>171</v>
      </c>
      <c r="C1" s="4"/>
      <c r="D1" s="4"/>
      <c r="E1" s="3"/>
      <c r="F1" s="4"/>
      <c r="G1" s="5"/>
      <c r="H1" s="5"/>
      <c r="I1" s="5"/>
      <c r="J1" s="5"/>
      <c r="K1" s="5"/>
      <c r="L1" s="4"/>
      <c r="M1" s="5"/>
      <c r="N1" s="5"/>
      <c r="O1" s="5"/>
      <c r="P1" s="9"/>
      <c r="Q1" s="4"/>
    </row>
    <row r="2" spans="2:17" s="6" customFormat="1" ht="15.75">
      <c r="B2" s="1" t="s">
        <v>170</v>
      </c>
      <c r="C2" s="4"/>
      <c r="D2" s="4"/>
      <c r="E2" s="3"/>
      <c r="F2" s="4"/>
      <c r="G2" s="5"/>
      <c r="H2" s="5"/>
      <c r="I2" s="5"/>
      <c r="J2" s="5"/>
      <c r="K2" s="5"/>
      <c r="L2" s="4"/>
      <c r="M2" s="5"/>
      <c r="N2" s="5"/>
      <c r="O2" s="5"/>
      <c r="P2" s="9"/>
      <c r="Q2" s="4"/>
    </row>
    <row r="3" spans="2:17" s="6" customFormat="1" ht="15.75">
      <c r="B3" s="1"/>
      <c r="C3" s="4"/>
      <c r="D3" s="4"/>
      <c r="E3" s="3"/>
      <c r="F3" s="4"/>
      <c r="G3" s="5"/>
      <c r="H3" s="5"/>
      <c r="I3" s="5"/>
      <c r="J3" s="5"/>
      <c r="K3" s="5"/>
      <c r="L3" s="4"/>
      <c r="M3" s="5"/>
      <c r="N3" s="5"/>
      <c r="O3" s="5"/>
      <c r="P3" s="9"/>
      <c r="Q3" s="4"/>
    </row>
    <row r="4" spans="5:13" ht="15.75">
      <c r="E4" s="10"/>
      <c r="F4" s="10"/>
      <c r="G4" s="10"/>
      <c r="H4" s="10"/>
      <c r="K4" s="10"/>
      <c r="L4" s="10"/>
      <c r="M4" s="10"/>
    </row>
    <row r="5" spans="2:16" ht="26.25">
      <c r="B5" s="369"/>
      <c r="D5" s="368" t="s">
        <v>181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34"/>
    </row>
    <row r="6" spans="4:15" ht="26.25" customHeight="1">
      <c r="D6" s="370" t="s">
        <v>1</v>
      </c>
      <c r="E6" s="14" t="s">
        <v>2</v>
      </c>
      <c r="F6" s="15"/>
      <c r="G6" s="15"/>
      <c r="H6" s="15"/>
      <c r="I6" s="15"/>
      <c r="J6" s="16"/>
      <c r="K6" s="17" t="s">
        <v>3</v>
      </c>
      <c r="L6" s="18"/>
      <c r="M6" s="18"/>
      <c r="N6" s="19"/>
      <c r="O6" s="372" t="s">
        <v>180</v>
      </c>
    </row>
    <row r="7" spans="2:15" ht="73.5" customHeight="1">
      <c r="B7" s="147" t="s">
        <v>162</v>
      </c>
      <c r="D7" s="371"/>
      <c r="E7" s="22" t="s">
        <v>7</v>
      </c>
      <c r="F7" s="23" t="s">
        <v>8</v>
      </c>
      <c r="G7" s="24" t="s">
        <v>174</v>
      </c>
      <c r="H7" s="24" t="s">
        <v>9</v>
      </c>
      <c r="I7" s="24" t="s">
        <v>10</v>
      </c>
      <c r="J7" s="25" t="s">
        <v>11</v>
      </c>
      <c r="K7" s="22" t="s">
        <v>7</v>
      </c>
      <c r="L7" s="26" t="s">
        <v>12</v>
      </c>
      <c r="M7" s="27" t="s">
        <v>13</v>
      </c>
      <c r="N7" s="25" t="s">
        <v>14</v>
      </c>
      <c r="O7" s="373"/>
    </row>
    <row r="8" spans="1:17" ht="15.75">
      <c r="A8" s="34"/>
      <c r="B8" s="50"/>
      <c r="C8" s="34"/>
      <c r="D8" s="61"/>
      <c r="E8" s="62"/>
      <c r="F8" s="10"/>
      <c r="G8" s="10"/>
      <c r="H8" s="10"/>
      <c r="J8" s="10"/>
      <c r="K8" s="62"/>
      <c r="L8" s="10"/>
      <c r="M8" s="10"/>
      <c r="N8" s="10"/>
      <c r="O8" s="63"/>
      <c r="P8" s="34"/>
      <c r="Q8" s="34"/>
    </row>
    <row r="9" spans="2:16" ht="19.5" thickBot="1">
      <c r="B9" s="51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2:16" ht="21" customHeight="1" thickBot="1">
      <c r="B10" s="148" t="s">
        <v>163</v>
      </c>
      <c r="C10" s="38"/>
      <c r="D10" s="157">
        <f aca="true" t="shared" si="0" ref="D10:O10">SUM(D11:D14)</f>
        <v>45000</v>
      </c>
      <c r="E10" s="150">
        <f t="shared" si="0"/>
        <v>40320</v>
      </c>
      <c r="F10" s="151">
        <f t="shared" si="0"/>
        <v>286</v>
      </c>
      <c r="G10" s="152">
        <f t="shared" si="0"/>
        <v>5945</v>
      </c>
      <c r="H10" s="152">
        <f t="shared" si="0"/>
        <v>16089</v>
      </c>
      <c r="I10" s="153">
        <f t="shared" si="0"/>
        <v>14935</v>
      </c>
      <c r="J10" s="149">
        <f t="shared" si="0"/>
        <v>3065</v>
      </c>
      <c r="K10" s="149">
        <f t="shared" si="0"/>
        <v>4317</v>
      </c>
      <c r="L10" s="154">
        <f t="shared" si="0"/>
        <v>383</v>
      </c>
      <c r="M10" s="155">
        <f t="shared" si="0"/>
        <v>63</v>
      </c>
      <c r="N10" s="153">
        <f t="shared" si="0"/>
        <v>3871</v>
      </c>
      <c r="O10" s="156">
        <f t="shared" si="0"/>
        <v>363</v>
      </c>
      <c r="P10" s="38"/>
    </row>
    <row r="11" spans="2:16" ht="21" customHeight="1">
      <c r="B11" s="158"/>
      <c r="C11" s="38"/>
      <c r="D11" s="169"/>
      <c r="E11" s="160"/>
      <c r="F11" s="161"/>
      <c r="G11" s="162"/>
      <c r="H11" s="162"/>
      <c r="I11" s="163"/>
      <c r="J11" s="164"/>
      <c r="K11" s="159"/>
      <c r="L11" s="165"/>
      <c r="M11" s="166"/>
      <c r="N11" s="167"/>
      <c r="O11" s="168"/>
      <c r="P11" s="38"/>
    </row>
    <row r="12" spans="2:16" ht="21" customHeight="1">
      <c r="B12" s="170" t="s">
        <v>164</v>
      </c>
      <c r="C12" s="38"/>
      <c r="D12" s="180">
        <f aca="true" t="shared" si="1" ref="D12:O12">+D18+D24</f>
        <v>11</v>
      </c>
      <c r="E12" s="172">
        <f t="shared" si="1"/>
        <v>11</v>
      </c>
      <c r="F12" s="173">
        <f t="shared" si="1"/>
        <v>0</v>
      </c>
      <c r="G12" s="174">
        <f t="shared" si="1"/>
        <v>3</v>
      </c>
      <c r="H12" s="174">
        <f t="shared" si="1"/>
        <v>8</v>
      </c>
      <c r="I12" s="175">
        <f t="shared" si="1"/>
        <v>0</v>
      </c>
      <c r="J12" s="176">
        <f t="shared" si="1"/>
        <v>0</v>
      </c>
      <c r="K12" s="171">
        <f t="shared" si="1"/>
        <v>0</v>
      </c>
      <c r="L12" s="177">
        <f t="shared" si="1"/>
        <v>0</v>
      </c>
      <c r="M12" s="178">
        <f t="shared" si="1"/>
        <v>0</v>
      </c>
      <c r="N12" s="175">
        <f t="shared" si="1"/>
        <v>0</v>
      </c>
      <c r="O12" s="179">
        <f t="shared" si="1"/>
        <v>0</v>
      </c>
      <c r="P12" s="38"/>
    </row>
    <row r="13" spans="2:16" ht="21" customHeight="1">
      <c r="B13" s="170" t="s">
        <v>165</v>
      </c>
      <c r="C13" s="38"/>
      <c r="D13" s="180">
        <f aca="true" t="shared" si="2" ref="D13:O13">+D19+D25</f>
        <v>24964</v>
      </c>
      <c r="E13" s="172">
        <f t="shared" si="2"/>
        <v>22414</v>
      </c>
      <c r="F13" s="173">
        <f t="shared" si="2"/>
        <v>90</v>
      </c>
      <c r="G13" s="174">
        <f t="shared" si="2"/>
        <v>3255</v>
      </c>
      <c r="H13" s="174">
        <f t="shared" si="2"/>
        <v>9129</v>
      </c>
      <c r="I13" s="175">
        <f t="shared" si="2"/>
        <v>8062</v>
      </c>
      <c r="J13" s="176">
        <f t="shared" si="2"/>
        <v>1878</v>
      </c>
      <c r="K13" s="171">
        <f t="shared" si="2"/>
        <v>2350</v>
      </c>
      <c r="L13" s="177">
        <f t="shared" si="2"/>
        <v>231</v>
      </c>
      <c r="M13" s="178">
        <f t="shared" si="2"/>
        <v>0</v>
      </c>
      <c r="N13" s="175">
        <f t="shared" si="2"/>
        <v>2119</v>
      </c>
      <c r="O13" s="179">
        <f t="shared" si="2"/>
        <v>200</v>
      </c>
      <c r="P13" s="38"/>
    </row>
    <row r="14" spans="2:16" ht="21" customHeight="1">
      <c r="B14" s="170" t="s">
        <v>166</v>
      </c>
      <c r="C14" s="38"/>
      <c r="D14" s="180">
        <f aca="true" t="shared" si="3" ref="D14:O14">+D20+D26</f>
        <v>20025</v>
      </c>
      <c r="E14" s="172">
        <f t="shared" si="3"/>
        <v>17895</v>
      </c>
      <c r="F14" s="173">
        <f t="shared" si="3"/>
        <v>196</v>
      </c>
      <c r="G14" s="174">
        <f t="shared" si="3"/>
        <v>2687</v>
      </c>
      <c r="H14" s="174">
        <f t="shared" si="3"/>
        <v>6952</v>
      </c>
      <c r="I14" s="175">
        <f t="shared" si="3"/>
        <v>6873</v>
      </c>
      <c r="J14" s="176">
        <f t="shared" si="3"/>
        <v>1187</v>
      </c>
      <c r="K14" s="171">
        <f t="shared" si="3"/>
        <v>1967</v>
      </c>
      <c r="L14" s="177">
        <f t="shared" si="3"/>
        <v>152</v>
      </c>
      <c r="M14" s="178">
        <f t="shared" si="3"/>
        <v>63</v>
      </c>
      <c r="N14" s="175">
        <f t="shared" si="3"/>
        <v>1752</v>
      </c>
      <c r="O14" s="179">
        <f t="shared" si="3"/>
        <v>163</v>
      </c>
      <c r="P14" s="38"/>
    </row>
    <row r="15" spans="2:16" ht="21" customHeight="1">
      <c r="B15" s="170"/>
      <c r="C15" s="38"/>
      <c r="D15" s="169"/>
      <c r="E15" s="160"/>
      <c r="F15" s="161"/>
      <c r="G15" s="162"/>
      <c r="H15" s="162"/>
      <c r="I15" s="167"/>
      <c r="J15" s="164"/>
      <c r="K15" s="159"/>
      <c r="L15" s="165"/>
      <c r="M15" s="166"/>
      <c r="N15" s="167"/>
      <c r="O15" s="168"/>
      <c r="P15" s="38"/>
    </row>
    <row r="16" spans="2:16" ht="21" customHeight="1">
      <c r="B16" s="181" t="s">
        <v>167</v>
      </c>
      <c r="C16" s="38"/>
      <c r="D16" s="186">
        <f aca="true" t="shared" si="4" ref="D16:O16">SUM(D17:D20)</f>
        <v>36188</v>
      </c>
      <c r="E16" s="182">
        <f t="shared" si="4"/>
        <v>31508</v>
      </c>
      <c r="F16" s="45">
        <f t="shared" si="4"/>
        <v>14</v>
      </c>
      <c r="G16" s="46">
        <f t="shared" si="4"/>
        <v>4380</v>
      </c>
      <c r="H16" s="46">
        <f t="shared" si="4"/>
        <v>13273</v>
      </c>
      <c r="I16" s="47">
        <f t="shared" si="4"/>
        <v>11045</v>
      </c>
      <c r="J16" s="44">
        <f t="shared" si="4"/>
        <v>2796</v>
      </c>
      <c r="K16" s="44">
        <f t="shared" si="4"/>
        <v>4317</v>
      </c>
      <c r="L16" s="183">
        <f t="shared" si="4"/>
        <v>383</v>
      </c>
      <c r="M16" s="184">
        <f t="shared" si="4"/>
        <v>63</v>
      </c>
      <c r="N16" s="47">
        <f t="shared" si="4"/>
        <v>3871</v>
      </c>
      <c r="O16" s="185">
        <f t="shared" si="4"/>
        <v>363</v>
      </c>
      <c r="P16" s="38"/>
    </row>
    <row r="17" spans="2:16" ht="21" customHeight="1">
      <c r="B17" s="158"/>
      <c r="C17" s="38"/>
      <c r="D17" s="169"/>
      <c r="E17" s="160"/>
      <c r="F17" s="161"/>
      <c r="G17" s="162"/>
      <c r="H17" s="162"/>
      <c r="I17" s="163"/>
      <c r="J17" s="164"/>
      <c r="K17" s="159"/>
      <c r="L17" s="165"/>
      <c r="M17" s="166"/>
      <c r="N17" s="167"/>
      <c r="O17" s="168"/>
      <c r="P17" s="38"/>
    </row>
    <row r="18" spans="2:16" ht="21" customHeight="1">
      <c r="B18" s="170" t="s">
        <v>164</v>
      </c>
      <c r="C18" s="38"/>
      <c r="D18" s="196">
        <f aca="true" t="shared" si="5" ref="D18:O18">+D37+D51</f>
        <v>11</v>
      </c>
      <c r="E18" s="188">
        <f t="shared" si="5"/>
        <v>11</v>
      </c>
      <c r="F18" s="189">
        <f t="shared" si="5"/>
        <v>0</v>
      </c>
      <c r="G18" s="190">
        <f t="shared" si="5"/>
        <v>3</v>
      </c>
      <c r="H18" s="190">
        <f t="shared" si="5"/>
        <v>8</v>
      </c>
      <c r="I18" s="191">
        <f t="shared" si="5"/>
        <v>0</v>
      </c>
      <c r="J18" s="192">
        <f t="shared" si="5"/>
        <v>0</v>
      </c>
      <c r="K18" s="187">
        <f t="shared" si="5"/>
        <v>0</v>
      </c>
      <c r="L18" s="193">
        <f t="shared" si="5"/>
        <v>0</v>
      </c>
      <c r="M18" s="194">
        <f t="shared" si="5"/>
        <v>0</v>
      </c>
      <c r="N18" s="191">
        <f t="shared" si="5"/>
        <v>0</v>
      </c>
      <c r="O18" s="195">
        <f t="shared" si="5"/>
        <v>0</v>
      </c>
      <c r="P18" s="38"/>
    </row>
    <row r="19" spans="2:16" ht="21" customHeight="1">
      <c r="B19" s="170" t="s">
        <v>165</v>
      </c>
      <c r="C19" s="38"/>
      <c r="D19" s="196">
        <f aca="true" t="shared" si="6" ref="D19:O19">+D38+D52</f>
        <v>19256</v>
      </c>
      <c r="E19" s="188">
        <f t="shared" si="6"/>
        <v>16706</v>
      </c>
      <c r="F19" s="189">
        <f t="shared" si="6"/>
        <v>0</v>
      </c>
      <c r="G19" s="190">
        <f t="shared" si="6"/>
        <v>2471</v>
      </c>
      <c r="H19" s="190">
        <f t="shared" si="6"/>
        <v>7117</v>
      </c>
      <c r="I19" s="191">
        <f t="shared" si="6"/>
        <v>5509</v>
      </c>
      <c r="J19" s="192">
        <f t="shared" si="6"/>
        <v>1609</v>
      </c>
      <c r="K19" s="187">
        <f t="shared" si="6"/>
        <v>2350</v>
      </c>
      <c r="L19" s="193">
        <f t="shared" si="6"/>
        <v>231</v>
      </c>
      <c r="M19" s="194">
        <f t="shared" si="6"/>
        <v>0</v>
      </c>
      <c r="N19" s="191">
        <f t="shared" si="6"/>
        <v>2119</v>
      </c>
      <c r="O19" s="195">
        <f t="shared" si="6"/>
        <v>200</v>
      </c>
      <c r="P19" s="38"/>
    </row>
    <row r="20" spans="2:16" ht="21" customHeight="1">
      <c r="B20" s="170" t="s">
        <v>166</v>
      </c>
      <c r="C20" s="38"/>
      <c r="D20" s="196">
        <f aca="true" t="shared" si="7" ref="D20:O20">+D39+D53</f>
        <v>16921</v>
      </c>
      <c r="E20" s="188">
        <f t="shared" si="7"/>
        <v>14791</v>
      </c>
      <c r="F20" s="189">
        <f t="shared" si="7"/>
        <v>14</v>
      </c>
      <c r="G20" s="190">
        <f t="shared" si="7"/>
        <v>1906</v>
      </c>
      <c r="H20" s="190">
        <f t="shared" si="7"/>
        <v>6148</v>
      </c>
      <c r="I20" s="191">
        <f t="shared" si="7"/>
        <v>5536</v>
      </c>
      <c r="J20" s="192">
        <f t="shared" si="7"/>
        <v>1187</v>
      </c>
      <c r="K20" s="187">
        <f t="shared" si="7"/>
        <v>1967</v>
      </c>
      <c r="L20" s="193">
        <f t="shared" si="7"/>
        <v>152</v>
      </c>
      <c r="M20" s="194">
        <f t="shared" si="7"/>
        <v>63</v>
      </c>
      <c r="N20" s="191">
        <f t="shared" si="7"/>
        <v>1752</v>
      </c>
      <c r="O20" s="195">
        <f t="shared" si="7"/>
        <v>163</v>
      </c>
      <c r="P20" s="38"/>
    </row>
    <row r="21" spans="2:16" ht="21" customHeight="1">
      <c r="B21" s="170"/>
      <c r="C21" s="38"/>
      <c r="D21" s="169"/>
      <c r="E21" s="160"/>
      <c r="F21" s="161"/>
      <c r="G21" s="162"/>
      <c r="H21" s="162"/>
      <c r="I21" s="167"/>
      <c r="J21" s="164"/>
      <c r="K21" s="159"/>
      <c r="L21" s="165"/>
      <c r="M21" s="166"/>
      <c r="N21" s="167"/>
      <c r="O21" s="168"/>
      <c r="P21" s="38"/>
    </row>
    <row r="22" spans="2:16" ht="21" customHeight="1">
      <c r="B22" s="181" t="s">
        <v>168</v>
      </c>
      <c r="C22" s="38"/>
      <c r="D22" s="197">
        <f aca="true" t="shared" si="8" ref="D22:O22">SUM(D23:D27)</f>
        <v>8812</v>
      </c>
      <c r="E22" s="182">
        <f t="shared" si="8"/>
        <v>8812</v>
      </c>
      <c r="F22" s="45">
        <f t="shared" si="8"/>
        <v>272</v>
      </c>
      <c r="G22" s="46">
        <f t="shared" si="8"/>
        <v>1565</v>
      </c>
      <c r="H22" s="46">
        <f t="shared" si="8"/>
        <v>2816</v>
      </c>
      <c r="I22" s="47">
        <f t="shared" si="8"/>
        <v>3890</v>
      </c>
      <c r="J22" s="44">
        <f t="shared" si="8"/>
        <v>269</v>
      </c>
      <c r="K22" s="44">
        <f t="shared" si="8"/>
        <v>0</v>
      </c>
      <c r="L22" s="183">
        <f t="shared" si="8"/>
        <v>0</v>
      </c>
      <c r="M22" s="184">
        <f t="shared" si="8"/>
        <v>0</v>
      </c>
      <c r="N22" s="47">
        <f t="shared" si="8"/>
        <v>0</v>
      </c>
      <c r="O22" s="185">
        <f t="shared" si="8"/>
        <v>0</v>
      </c>
      <c r="P22" s="38"/>
    </row>
    <row r="23" spans="2:16" ht="21" customHeight="1">
      <c r="B23" s="158"/>
      <c r="C23" s="38"/>
      <c r="D23" s="169"/>
      <c r="E23" s="160"/>
      <c r="F23" s="161"/>
      <c r="G23" s="162"/>
      <c r="H23" s="162"/>
      <c r="I23" s="163"/>
      <c r="J23" s="164"/>
      <c r="K23" s="159"/>
      <c r="L23" s="165"/>
      <c r="M23" s="166"/>
      <c r="N23" s="167"/>
      <c r="O23" s="168"/>
      <c r="P23" s="38"/>
    </row>
    <row r="24" spans="2:16" ht="21" customHeight="1">
      <c r="B24" s="170" t="s">
        <v>164</v>
      </c>
      <c r="C24" s="38"/>
      <c r="D24" s="207">
        <f aca="true" t="shared" si="9" ref="D24:O24">+D43</f>
        <v>0</v>
      </c>
      <c r="E24" s="199">
        <f t="shared" si="9"/>
        <v>0</v>
      </c>
      <c r="F24" s="200">
        <f t="shared" si="9"/>
        <v>0</v>
      </c>
      <c r="G24" s="201">
        <f t="shared" si="9"/>
        <v>0</v>
      </c>
      <c r="H24" s="201">
        <f t="shared" si="9"/>
        <v>0</v>
      </c>
      <c r="I24" s="202">
        <f t="shared" si="9"/>
        <v>0</v>
      </c>
      <c r="J24" s="203">
        <f t="shared" si="9"/>
        <v>0</v>
      </c>
      <c r="K24" s="198">
        <f t="shared" si="9"/>
        <v>0</v>
      </c>
      <c r="L24" s="204">
        <f t="shared" si="9"/>
        <v>0</v>
      </c>
      <c r="M24" s="205">
        <f t="shared" si="9"/>
        <v>0</v>
      </c>
      <c r="N24" s="202">
        <f t="shared" si="9"/>
        <v>0</v>
      </c>
      <c r="O24" s="206">
        <f t="shared" si="9"/>
        <v>0</v>
      </c>
      <c r="P24" s="38"/>
    </row>
    <row r="25" spans="2:16" ht="21" customHeight="1">
      <c r="B25" s="170" t="s">
        <v>165</v>
      </c>
      <c r="C25" s="38"/>
      <c r="D25" s="196">
        <f aca="true" t="shared" si="10" ref="D25:O25">+D44</f>
        <v>5708</v>
      </c>
      <c r="E25" s="188">
        <f t="shared" si="10"/>
        <v>5708</v>
      </c>
      <c r="F25" s="189">
        <f t="shared" si="10"/>
        <v>90</v>
      </c>
      <c r="G25" s="190">
        <f t="shared" si="10"/>
        <v>784</v>
      </c>
      <c r="H25" s="190">
        <f t="shared" si="10"/>
        <v>2012</v>
      </c>
      <c r="I25" s="191">
        <f t="shared" si="10"/>
        <v>2553</v>
      </c>
      <c r="J25" s="192">
        <f t="shared" si="10"/>
        <v>269</v>
      </c>
      <c r="K25" s="187">
        <f t="shared" si="10"/>
        <v>0</v>
      </c>
      <c r="L25" s="193">
        <f t="shared" si="10"/>
        <v>0</v>
      </c>
      <c r="M25" s="194">
        <f t="shared" si="10"/>
        <v>0</v>
      </c>
      <c r="N25" s="191">
        <f t="shared" si="10"/>
        <v>0</v>
      </c>
      <c r="O25" s="195">
        <f t="shared" si="10"/>
        <v>0</v>
      </c>
      <c r="P25" s="38"/>
    </row>
    <row r="26" spans="2:16" ht="21" customHeight="1">
      <c r="B26" s="170" t="s">
        <v>166</v>
      </c>
      <c r="C26" s="38"/>
      <c r="D26" s="196">
        <f aca="true" t="shared" si="11" ref="D26:O26">+D45</f>
        <v>3104</v>
      </c>
      <c r="E26" s="188">
        <f t="shared" si="11"/>
        <v>3104</v>
      </c>
      <c r="F26" s="189">
        <f t="shared" si="11"/>
        <v>182</v>
      </c>
      <c r="G26" s="190">
        <f t="shared" si="11"/>
        <v>781</v>
      </c>
      <c r="H26" s="190">
        <f t="shared" si="11"/>
        <v>804</v>
      </c>
      <c r="I26" s="191">
        <f t="shared" si="11"/>
        <v>1337</v>
      </c>
      <c r="J26" s="192">
        <f t="shared" si="11"/>
        <v>0</v>
      </c>
      <c r="K26" s="187">
        <f t="shared" si="11"/>
        <v>0</v>
      </c>
      <c r="L26" s="193">
        <f t="shared" si="11"/>
        <v>0</v>
      </c>
      <c r="M26" s="194">
        <f t="shared" si="11"/>
        <v>0</v>
      </c>
      <c r="N26" s="191">
        <f t="shared" si="11"/>
        <v>0</v>
      </c>
      <c r="O26" s="195">
        <f t="shared" si="11"/>
        <v>0</v>
      </c>
      <c r="P26" s="38"/>
    </row>
    <row r="27" spans="2:16" ht="21" customHeight="1" thickBot="1">
      <c r="B27" s="208"/>
      <c r="C27" s="38"/>
      <c r="D27" s="219"/>
      <c r="E27" s="210"/>
      <c r="F27" s="211"/>
      <c r="G27" s="212"/>
      <c r="H27" s="212"/>
      <c r="I27" s="213"/>
      <c r="J27" s="214"/>
      <c r="K27" s="209"/>
      <c r="L27" s="215"/>
      <c r="M27" s="216"/>
      <c r="N27" s="217"/>
      <c r="O27" s="218"/>
      <c r="P27" s="38"/>
    </row>
    <row r="28" spans="2:15" ht="16.5" thickBot="1">
      <c r="B28" s="220"/>
      <c r="D28" s="6"/>
      <c r="E28" s="6"/>
      <c r="F28" s="6"/>
      <c r="G28" s="6"/>
      <c r="H28" s="34"/>
      <c r="I28" s="6"/>
      <c r="J28" s="6"/>
      <c r="K28" s="6"/>
      <c r="L28" s="34"/>
      <c r="M28" s="6"/>
      <c r="N28" s="6"/>
      <c r="O28" s="6"/>
    </row>
    <row r="29" spans="2:16" ht="21" customHeight="1" thickBot="1">
      <c r="B29" s="148" t="s">
        <v>169</v>
      </c>
      <c r="C29" s="38"/>
      <c r="D29" s="230">
        <f aca="true" t="shared" si="12" ref="D29:O29">SUM(D35,D41)</f>
        <v>44424</v>
      </c>
      <c r="E29" s="222">
        <f t="shared" si="12"/>
        <v>39744</v>
      </c>
      <c r="F29" s="223">
        <f t="shared" si="12"/>
        <v>286</v>
      </c>
      <c r="G29" s="224">
        <f t="shared" si="12"/>
        <v>5809</v>
      </c>
      <c r="H29" s="224">
        <f t="shared" si="12"/>
        <v>15824</v>
      </c>
      <c r="I29" s="224">
        <f t="shared" si="12"/>
        <v>14760</v>
      </c>
      <c r="J29" s="225">
        <f t="shared" si="12"/>
        <v>3065</v>
      </c>
      <c r="K29" s="226">
        <f t="shared" si="12"/>
        <v>4317</v>
      </c>
      <c r="L29" s="227">
        <f t="shared" si="12"/>
        <v>383</v>
      </c>
      <c r="M29" s="228">
        <f t="shared" si="12"/>
        <v>63</v>
      </c>
      <c r="N29" s="225">
        <f t="shared" si="12"/>
        <v>3871</v>
      </c>
      <c r="O29" s="229">
        <f t="shared" si="12"/>
        <v>363</v>
      </c>
      <c r="P29" s="38"/>
    </row>
    <row r="30" spans="2:16" ht="21" customHeight="1">
      <c r="B30" s="158"/>
      <c r="C30" s="38"/>
      <c r="D30" s="207"/>
      <c r="E30" s="199"/>
      <c r="F30" s="200"/>
      <c r="G30" s="201"/>
      <c r="H30" s="201"/>
      <c r="I30" s="231"/>
      <c r="J30" s="202"/>
      <c r="K30" s="198"/>
      <c r="L30" s="204"/>
      <c r="M30" s="205"/>
      <c r="N30" s="202"/>
      <c r="O30" s="206"/>
      <c r="P30" s="38"/>
    </row>
    <row r="31" spans="2:16" ht="21" customHeight="1">
      <c r="B31" s="170" t="s">
        <v>164</v>
      </c>
      <c r="C31" s="38"/>
      <c r="D31" s="196">
        <f>SUM(E31,K31,O31)</f>
        <v>11</v>
      </c>
      <c r="E31" s="188">
        <f>SUM(F31:J31)</f>
        <v>11</v>
      </c>
      <c r="F31" s="189">
        <f aca="true" t="shared" si="13" ref="F31:H33">+F37+F43</f>
        <v>0</v>
      </c>
      <c r="G31" s="190">
        <f t="shared" si="13"/>
        <v>3</v>
      </c>
      <c r="H31" s="190">
        <f t="shared" si="13"/>
        <v>8</v>
      </c>
      <c r="I31" s="190">
        <f>SUM(J31:O31)</f>
        <v>0</v>
      </c>
      <c r="J31" s="191">
        <f>+J37+J43</f>
        <v>0</v>
      </c>
      <c r="K31" s="187">
        <f>SUM(L31:N31)</f>
        <v>0</v>
      </c>
      <c r="L31" s="193">
        <f aca="true" t="shared" si="14" ref="L31:O33">+L37+L43</f>
        <v>0</v>
      </c>
      <c r="M31" s="194">
        <f t="shared" si="14"/>
        <v>0</v>
      </c>
      <c r="N31" s="191">
        <f t="shared" si="14"/>
        <v>0</v>
      </c>
      <c r="O31" s="195">
        <f t="shared" si="14"/>
        <v>0</v>
      </c>
      <c r="P31" s="38"/>
    </row>
    <row r="32" spans="2:16" ht="21" customHeight="1">
      <c r="B32" s="170" t="s">
        <v>165</v>
      </c>
      <c r="C32" s="38"/>
      <c r="D32" s="196">
        <f>SUM(E32,K32,O32)</f>
        <v>23680</v>
      </c>
      <c r="E32" s="188">
        <f>SUM(F32:J32)</f>
        <v>21130</v>
      </c>
      <c r="F32" s="189">
        <f t="shared" si="13"/>
        <v>90</v>
      </c>
      <c r="G32" s="190">
        <f t="shared" si="13"/>
        <v>3255</v>
      </c>
      <c r="H32" s="190">
        <f t="shared" si="13"/>
        <v>9129</v>
      </c>
      <c r="I32" s="190">
        <f>SUM(J32:O32)</f>
        <v>6778</v>
      </c>
      <c r="J32" s="191">
        <f>+J38+J44</f>
        <v>1878</v>
      </c>
      <c r="K32" s="187">
        <f>SUM(L32:N32)</f>
        <v>2350</v>
      </c>
      <c r="L32" s="193">
        <f t="shared" si="14"/>
        <v>231</v>
      </c>
      <c r="M32" s="194">
        <f t="shared" si="14"/>
        <v>0</v>
      </c>
      <c r="N32" s="191">
        <f t="shared" si="14"/>
        <v>2119</v>
      </c>
      <c r="O32" s="195">
        <f t="shared" si="14"/>
        <v>200</v>
      </c>
      <c r="P32" s="38"/>
    </row>
    <row r="33" spans="2:16" ht="21" customHeight="1">
      <c r="B33" s="170" t="s">
        <v>166</v>
      </c>
      <c r="C33" s="38"/>
      <c r="D33" s="196">
        <f>SUM(E33,K33,O33)</f>
        <v>18035</v>
      </c>
      <c r="E33" s="188">
        <f>SUM(F33:J33)</f>
        <v>15905</v>
      </c>
      <c r="F33" s="189">
        <f t="shared" si="13"/>
        <v>196</v>
      </c>
      <c r="G33" s="190">
        <f t="shared" si="13"/>
        <v>2551</v>
      </c>
      <c r="H33" s="190">
        <f t="shared" si="13"/>
        <v>6687</v>
      </c>
      <c r="I33" s="190">
        <f>SUM(J33:O33)</f>
        <v>5284</v>
      </c>
      <c r="J33" s="191">
        <f>+J39+J45</f>
        <v>1187</v>
      </c>
      <c r="K33" s="187">
        <f>SUM(L33:N33)</f>
        <v>1967</v>
      </c>
      <c r="L33" s="193">
        <f t="shared" si="14"/>
        <v>152</v>
      </c>
      <c r="M33" s="194">
        <f t="shared" si="14"/>
        <v>63</v>
      </c>
      <c r="N33" s="191">
        <f t="shared" si="14"/>
        <v>1752</v>
      </c>
      <c r="O33" s="195">
        <f t="shared" si="14"/>
        <v>163</v>
      </c>
      <c r="P33" s="38"/>
    </row>
    <row r="34" spans="2:16" ht="21" customHeight="1">
      <c r="B34" s="170"/>
      <c r="C34" s="38"/>
      <c r="D34" s="207"/>
      <c r="E34" s="199"/>
      <c r="F34" s="200"/>
      <c r="G34" s="201"/>
      <c r="H34" s="201"/>
      <c r="I34" s="201"/>
      <c r="J34" s="202"/>
      <c r="K34" s="198"/>
      <c r="L34" s="204"/>
      <c r="M34" s="205"/>
      <c r="N34" s="202"/>
      <c r="O34" s="206"/>
      <c r="P34" s="38"/>
    </row>
    <row r="35" spans="2:16" ht="21" customHeight="1">
      <c r="B35" s="181" t="s">
        <v>167</v>
      </c>
      <c r="C35" s="38"/>
      <c r="D35" s="186">
        <f aca="true" t="shared" si="15" ref="D35:O35">SUM(D36:D39)</f>
        <v>35612</v>
      </c>
      <c r="E35" s="182">
        <f t="shared" si="15"/>
        <v>30932</v>
      </c>
      <c r="F35" s="45">
        <f t="shared" si="15"/>
        <v>14</v>
      </c>
      <c r="G35" s="46">
        <f t="shared" si="15"/>
        <v>4244</v>
      </c>
      <c r="H35" s="46">
        <f t="shared" si="15"/>
        <v>13008</v>
      </c>
      <c r="I35" s="46">
        <f t="shared" si="15"/>
        <v>10870</v>
      </c>
      <c r="J35" s="47">
        <f t="shared" si="15"/>
        <v>2796</v>
      </c>
      <c r="K35" s="44">
        <f t="shared" si="15"/>
        <v>4317</v>
      </c>
      <c r="L35" s="183">
        <f t="shared" si="15"/>
        <v>383</v>
      </c>
      <c r="M35" s="184">
        <f t="shared" si="15"/>
        <v>63</v>
      </c>
      <c r="N35" s="47">
        <f t="shared" si="15"/>
        <v>3871</v>
      </c>
      <c r="O35" s="185">
        <f t="shared" si="15"/>
        <v>363</v>
      </c>
      <c r="P35" s="38"/>
    </row>
    <row r="36" spans="2:16" ht="21" customHeight="1">
      <c r="B36" s="158"/>
      <c r="C36" s="38"/>
      <c r="D36" s="207"/>
      <c r="E36" s="199"/>
      <c r="F36" s="200"/>
      <c r="G36" s="201"/>
      <c r="H36" s="201"/>
      <c r="I36" s="231"/>
      <c r="J36" s="202"/>
      <c r="K36" s="198"/>
      <c r="L36" s="204"/>
      <c r="M36" s="205"/>
      <c r="N36" s="202"/>
      <c r="O36" s="206"/>
      <c r="P36" s="38"/>
    </row>
    <row r="37" spans="2:16" ht="21" customHeight="1">
      <c r="B37" s="170" t="s">
        <v>164</v>
      </c>
      <c r="C37" s="38"/>
      <c r="D37" s="196">
        <f>SUM(E37,K37,O37)</f>
        <v>11</v>
      </c>
      <c r="E37" s="188">
        <f>SUM(F37:J37)</f>
        <v>11</v>
      </c>
      <c r="F37" s="189">
        <f>+ESTATAL!H150</f>
        <v>0</v>
      </c>
      <c r="G37" s="190">
        <f>+ESTATAL!I150</f>
        <v>3</v>
      </c>
      <c r="H37" s="190">
        <f>+ESTATAL!J150</f>
        <v>8</v>
      </c>
      <c r="I37" s="190">
        <f>+ESTATAL!K150</f>
        <v>0</v>
      </c>
      <c r="J37" s="191">
        <f>+ESTATAL!L150</f>
        <v>0</v>
      </c>
      <c r="K37" s="187">
        <f>SUM(L37:N37)</f>
        <v>0</v>
      </c>
      <c r="L37" s="193">
        <f>+ESTATAL!N150</f>
        <v>0</v>
      </c>
      <c r="M37" s="194">
        <f>+ESTATAL!O150</f>
        <v>0</v>
      </c>
      <c r="N37" s="191">
        <f>+ESTATAL!P150</f>
        <v>0</v>
      </c>
      <c r="O37" s="195">
        <f>+ESTATAL!Q150</f>
        <v>0</v>
      </c>
      <c r="P37" s="38"/>
    </row>
    <row r="38" spans="2:16" ht="21" customHeight="1">
      <c r="B38" s="170" t="s">
        <v>165</v>
      </c>
      <c r="C38" s="38"/>
      <c r="D38" s="196">
        <f>SUM(E38,K38,O38)</f>
        <v>19256</v>
      </c>
      <c r="E38" s="188">
        <f>SUM(F38:J38)</f>
        <v>16706</v>
      </c>
      <c r="F38" s="189">
        <f>+ESTATAL!H89</f>
        <v>0</v>
      </c>
      <c r="G38" s="190">
        <f>+ESTATAL!I89</f>
        <v>2471</v>
      </c>
      <c r="H38" s="190">
        <f>+ESTATAL!J89</f>
        <v>7117</v>
      </c>
      <c r="I38" s="190">
        <f>+ESTATAL!K89</f>
        <v>5509</v>
      </c>
      <c r="J38" s="191">
        <f>+ESTATAL!L89</f>
        <v>1609</v>
      </c>
      <c r="K38" s="187">
        <f>SUM(L38:N38)</f>
        <v>2350</v>
      </c>
      <c r="L38" s="193">
        <f>+ESTATAL!N89</f>
        <v>231</v>
      </c>
      <c r="M38" s="194">
        <f>+ESTATAL!O89</f>
        <v>0</v>
      </c>
      <c r="N38" s="191">
        <f>+ESTATAL!P89</f>
        <v>2119</v>
      </c>
      <c r="O38" s="195">
        <f>+ESTATAL!Q89</f>
        <v>200</v>
      </c>
      <c r="P38" s="38"/>
    </row>
    <row r="39" spans="2:16" ht="21" customHeight="1">
      <c r="B39" s="170" t="s">
        <v>166</v>
      </c>
      <c r="C39" s="38"/>
      <c r="D39" s="196">
        <f>SUM(E39,K39,O39)</f>
        <v>16345</v>
      </c>
      <c r="E39" s="188">
        <f>SUM(F39:J39)</f>
        <v>14215</v>
      </c>
      <c r="F39" s="189">
        <f>+ESTATAL!H33</f>
        <v>14</v>
      </c>
      <c r="G39" s="190">
        <f>+ESTATAL!I33</f>
        <v>1770</v>
      </c>
      <c r="H39" s="190">
        <f>+ESTATAL!J33</f>
        <v>5883</v>
      </c>
      <c r="I39" s="190">
        <f>+ESTATAL!K33</f>
        <v>5361</v>
      </c>
      <c r="J39" s="191">
        <f>+ESTATAL!L33</f>
        <v>1187</v>
      </c>
      <c r="K39" s="187">
        <f>SUM(L39:N39)</f>
        <v>1967</v>
      </c>
      <c r="L39" s="193">
        <f>+ESTATAL!N33</f>
        <v>152</v>
      </c>
      <c r="M39" s="194">
        <f>+ESTATAL!O33</f>
        <v>63</v>
      </c>
      <c r="N39" s="191">
        <f>+ESTATAL!P33</f>
        <v>1752</v>
      </c>
      <c r="O39" s="195">
        <f>+ESTATAL!Q33</f>
        <v>163</v>
      </c>
      <c r="P39" s="38"/>
    </row>
    <row r="40" spans="2:16" ht="21" customHeight="1">
      <c r="B40" s="170"/>
      <c r="C40" s="38"/>
      <c r="D40" s="207"/>
      <c r="E40" s="199"/>
      <c r="F40" s="200"/>
      <c r="G40" s="201"/>
      <c r="H40" s="201"/>
      <c r="I40" s="201"/>
      <c r="J40" s="202"/>
      <c r="K40" s="198"/>
      <c r="L40" s="204"/>
      <c r="M40" s="205"/>
      <c r="N40" s="202"/>
      <c r="O40" s="206"/>
      <c r="P40" s="38"/>
    </row>
    <row r="41" spans="2:16" ht="21" customHeight="1">
      <c r="B41" s="181" t="s">
        <v>168</v>
      </c>
      <c r="C41" s="38"/>
      <c r="D41" s="197">
        <f aca="true" t="shared" si="16" ref="D41:O41">SUM(D42:D46)</f>
        <v>8812</v>
      </c>
      <c r="E41" s="182">
        <f t="shared" si="16"/>
        <v>8812</v>
      </c>
      <c r="F41" s="45">
        <f t="shared" si="16"/>
        <v>272</v>
      </c>
      <c r="G41" s="46">
        <f t="shared" si="16"/>
        <v>1565</v>
      </c>
      <c r="H41" s="46">
        <f t="shared" si="16"/>
        <v>2816</v>
      </c>
      <c r="I41" s="46">
        <f t="shared" si="16"/>
        <v>3890</v>
      </c>
      <c r="J41" s="47">
        <f t="shared" si="16"/>
        <v>269</v>
      </c>
      <c r="K41" s="44">
        <f t="shared" si="16"/>
        <v>0</v>
      </c>
      <c r="L41" s="183">
        <f t="shared" si="16"/>
        <v>0</v>
      </c>
      <c r="M41" s="184">
        <f t="shared" si="16"/>
        <v>0</v>
      </c>
      <c r="N41" s="47">
        <f t="shared" si="16"/>
        <v>0</v>
      </c>
      <c r="O41" s="185">
        <f t="shared" si="16"/>
        <v>0</v>
      </c>
      <c r="P41" s="38"/>
    </row>
    <row r="42" spans="2:16" ht="21" customHeight="1">
      <c r="B42" s="158"/>
      <c r="C42" s="38"/>
      <c r="D42" s="207"/>
      <c r="E42" s="199"/>
      <c r="F42" s="200"/>
      <c r="G42" s="201"/>
      <c r="H42" s="201"/>
      <c r="I42" s="231"/>
      <c r="J42" s="202"/>
      <c r="K42" s="198"/>
      <c r="L42" s="204"/>
      <c r="M42" s="205"/>
      <c r="N42" s="202"/>
      <c r="O42" s="206"/>
      <c r="P42" s="38"/>
    </row>
    <row r="43" spans="2:16" ht="21" customHeight="1">
      <c r="B43" s="170" t="s">
        <v>164</v>
      </c>
      <c r="C43" s="38"/>
      <c r="D43" s="207">
        <f>SUM(E43,K43,O43)</f>
        <v>0</v>
      </c>
      <c r="E43" s="199">
        <f>SUM(F43:J43)</f>
        <v>0</v>
      </c>
      <c r="F43" s="200"/>
      <c r="G43" s="201"/>
      <c r="H43" s="201"/>
      <c r="I43" s="201"/>
      <c r="J43" s="202"/>
      <c r="K43" s="198">
        <f>SUM(L43:N43)</f>
        <v>0</v>
      </c>
      <c r="L43" s="204"/>
      <c r="M43" s="205"/>
      <c r="N43" s="202"/>
      <c r="O43" s="206"/>
      <c r="P43" s="38"/>
    </row>
    <row r="44" spans="2:16" ht="21" customHeight="1">
      <c r="B44" s="170" t="s">
        <v>165</v>
      </c>
      <c r="C44" s="38"/>
      <c r="D44" s="196">
        <f>SUM(E44,K44,O44)</f>
        <v>5708</v>
      </c>
      <c r="E44" s="188">
        <f>SUM(F44:J44)</f>
        <v>5708</v>
      </c>
      <c r="F44" s="189">
        <f>+PRIVADO!H55</f>
        <v>90</v>
      </c>
      <c r="G44" s="190">
        <f>+PRIVADO!I55</f>
        <v>784</v>
      </c>
      <c r="H44" s="190">
        <f>+PRIVADO!J55</f>
        <v>2012</v>
      </c>
      <c r="I44" s="190">
        <f>+PRIVADO!K55</f>
        <v>2553</v>
      </c>
      <c r="J44" s="191">
        <f>+PRIVADO!L55</f>
        <v>269</v>
      </c>
      <c r="K44" s="187">
        <f>SUM(L44:N44)</f>
        <v>0</v>
      </c>
      <c r="L44" s="193">
        <f>+PRIVADO!N55</f>
        <v>0</v>
      </c>
      <c r="M44" s="194">
        <f>+PRIVADO!O55</f>
        <v>0</v>
      </c>
      <c r="N44" s="191">
        <f>+PRIVADO!P55</f>
        <v>0</v>
      </c>
      <c r="O44" s="195">
        <f>+PRIVADO!Q55</f>
        <v>0</v>
      </c>
      <c r="P44" s="38"/>
    </row>
    <row r="45" spans="2:16" ht="21" customHeight="1">
      <c r="B45" s="170" t="s">
        <v>166</v>
      </c>
      <c r="C45" s="38"/>
      <c r="D45" s="196">
        <f>SUM(E45,K45,O45)</f>
        <v>3104</v>
      </c>
      <c r="E45" s="188">
        <f>SUM(F45:J45)</f>
        <v>3104</v>
      </c>
      <c r="F45" s="189">
        <f>+PRIVADO!H33</f>
        <v>182</v>
      </c>
      <c r="G45" s="190">
        <f>+PRIVADO!I33</f>
        <v>781</v>
      </c>
      <c r="H45" s="190">
        <f>+PRIVADO!J33</f>
        <v>804</v>
      </c>
      <c r="I45" s="190">
        <f>+PRIVADO!K33</f>
        <v>1337</v>
      </c>
      <c r="J45" s="191">
        <f>+PRIVADO!L33</f>
        <v>0</v>
      </c>
      <c r="K45" s="187">
        <f>SUM(L45:N45)</f>
        <v>0</v>
      </c>
      <c r="L45" s="193">
        <f>+PRIVADO!N33</f>
        <v>0</v>
      </c>
      <c r="M45" s="194">
        <f>+PRIVADO!O33</f>
        <v>0</v>
      </c>
      <c r="N45" s="191">
        <f>+PRIVADO!P33</f>
        <v>0</v>
      </c>
      <c r="O45" s="195">
        <f>+PRIVADO!Q33</f>
        <v>0</v>
      </c>
      <c r="P45" s="38"/>
    </row>
    <row r="46" spans="2:16" ht="21" customHeight="1" thickBot="1">
      <c r="B46" s="208"/>
      <c r="C46" s="38"/>
      <c r="D46" s="207"/>
      <c r="E46" s="199"/>
      <c r="F46" s="200"/>
      <c r="G46" s="201"/>
      <c r="H46" s="201"/>
      <c r="I46" s="231"/>
      <c r="J46" s="202"/>
      <c r="K46" s="198"/>
      <c r="L46" s="204"/>
      <c r="M46" s="205"/>
      <c r="N46" s="202"/>
      <c r="O46" s="206"/>
      <c r="P46" s="38"/>
    </row>
    <row r="47" spans="2:16" ht="21" customHeight="1" thickBot="1">
      <c r="B47" s="232"/>
      <c r="C47" s="38"/>
      <c r="D47" s="241"/>
      <c r="E47" s="234"/>
      <c r="F47" s="235"/>
      <c r="G47" s="236"/>
      <c r="H47" s="236"/>
      <c r="I47" s="236"/>
      <c r="J47" s="237"/>
      <c r="K47" s="233"/>
      <c r="L47" s="238"/>
      <c r="M47" s="239"/>
      <c r="N47" s="237"/>
      <c r="O47" s="240"/>
      <c r="P47" s="38"/>
    </row>
    <row r="48" spans="2:16" ht="21" customHeight="1" thickBot="1">
      <c r="B48" s="242" t="s">
        <v>74</v>
      </c>
      <c r="C48" s="38"/>
      <c r="D48" s="243">
        <f aca="true" t="shared" si="17" ref="D48:O48">SUM(D49)</f>
        <v>576</v>
      </c>
      <c r="E48" s="222">
        <f t="shared" si="17"/>
        <v>576</v>
      </c>
      <c r="F48" s="223">
        <f t="shared" si="17"/>
        <v>0</v>
      </c>
      <c r="G48" s="224">
        <f t="shared" si="17"/>
        <v>136</v>
      </c>
      <c r="H48" s="224">
        <f t="shared" si="17"/>
        <v>265</v>
      </c>
      <c r="I48" s="224">
        <f t="shared" si="17"/>
        <v>175</v>
      </c>
      <c r="J48" s="225">
        <f t="shared" si="17"/>
        <v>0</v>
      </c>
      <c r="K48" s="226">
        <f t="shared" si="17"/>
        <v>0</v>
      </c>
      <c r="L48" s="227">
        <f t="shared" si="17"/>
        <v>0</v>
      </c>
      <c r="M48" s="228">
        <f t="shared" si="17"/>
        <v>0</v>
      </c>
      <c r="N48" s="225">
        <f t="shared" si="17"/>
        <v>0</v>
      </c>
      <c r="O48" s="229">
        <f t="shared" si="17"/>
        <v>0</v>
      </c>
      <c r="P48" s="38"/>
    </row>
    <row r="49" spans="2:16" ht="21" customHeight="1">
      <c r="B49" s="181" t="s">
        <v>167</v>
      </c>
      <c r="C49" s="38"/>
      <c r="D49" s="197">
        <f aca="true" t="shared" si="18" ref="D49:O49">SUM(D50:D53)</f>
        <v>576</v>
      </c>
      <c r="E49" s="182">
        <f t="shared" si="18"/>
        <v>576</v>
      </c>
      <c r="F49" s="45">
        <f t="shared" si="18"/>
        <v>0</v>
      </c>
      <c r="G49" s="46">
        <f t="shared" si="18"/>
        <v>136</v>
      </c>
      <c r="H49" s="46">
        <f t="shared" si="18"/>
        <v>265</v>
      </c>
      <c r="I49" s="46">
        <f t="shared" si="18"/>
        <v>175</v>
      </c>
      <c r="J49" s="47">
        <f t="shared" si="18"/>
        <v>0</v>
      </c>
      <c r="K49" s="44">
        <f t="shared" si="18"/>
        <v>0</v>
      </c>
      <c r="L49" s="183">
        <f t="shared" si="18"/>
        <v>0</v>
      </c>
      <c r="M49" s="184">
        <f t="shared" si="18"/>
        <v>0</v>
      </c>
      <c r="N49" s="47">
        <f t="shared" si="18"/>
        <v>0</v>
      </c>
      <c r="O49" s="185">
        <f t="shared" si="18"/>
        <v>0</v>
      </c>
      <c r="P49" s="38"/>
    </row>
    <row r="50" spans="2:16" ht="21" customHeight="1">
      <c r="B50" s="158"/>
      <c r="C50" s="38"/>
      <c r="D50" s="207"/>
      <c r="E50" s="199"/>
      <c r="F50" s="200"/>
      <c r="G50" s="201"/>
      <c r="H50" s="201"/>
      <c r="I50" s="231"/>
      <c r="J50" s="202"/>
      <c r="K50" s="198"/>
      <c r="L50" s="204"/>
      <c r="M50" s="205"/>
      <c r="N50" s="202"/>
      <c r="O50" s="206"/>
      <c r="P50" s="38"/>
    </row>
    <row r="51" spans="2:16" ht="21" customHeight="1">
      <c r="B51" s="170" t="s">
        <v>164</v>
      </c>
      <c r="C51" s="38"/>
      <c r="D51" s="207">
        <f>SUM(E51,K51,O51)</f>
        <v>0</v>
      </c>
      <c r="E51" s="199">
        <f>SUM(F51:J51)</f>
        <v>0</v>
      </c>
      <c r="F51" s="200"/>
      <c r="G51" s="201"/>
      <c r="H51" s="201"/>
      <c r="I51" s="201"/>
      <c r="J51" s="202"/>
      <c r="K51" s="198">
        <f>SUM(L51:N51)</f>
        <v>0</v>
      </c>
      <c r="L51" s="204"/>
      <c r="M51" s="205"/>
      <c r="N51" s="202"/>
      <c r="O51" s="206"/>
      <c r="P51" s="38"/>
    </row>
    <row r="52" spans="2:16" ht="21" customHeight="1">
      <c r="B52" s="170" t="s">
        <v>165</v>
      </c>
      <c r="C52" s="38"/>
      <c r="D52" s="207">
        <f>SUM(E52,K52,O52)</f>
        <v>0</v>
      </c>
      <c r="E52" s="199">
        <f>SUM(F52:J52)</f>
        <v>0</v>
      </c>
      <c r="F52" s="200"/>
      <c r="G52" s="201"/>
      <c r="H52" s="201"/>
      <c r="I52" s="201"/>
      <c r="J52" s="202"/>
      <c r="K52" s="198">
        <f>SUM(L52:N52)</f>
        <v>0</v>
      </c>
      <c r="L52" s="204"/>
      <c r="M52" s="205"/>
      <c r="N52" s="202"/>
      <c r="O52" s="206"/>
      <c r="P52" s="38"/>
    </row>
    <row r="53" spans="2:16" ht="21" customHeight="1">
      <c r="B53" s="170" t="s">
        <v>166</v>
      </c>
      <c r="C53" s="38"/>
      <c r="D53" s="196">
        <f>SUM(E53,K53,O53)</f>
        <v>576</v>
      </c>
      <c r="E53" s="188">
        <f>SUM(F53:J53)</f>
        <v>576</v>
      </c>
      <c r="F53" s="189">
        <f>+ESTATAL!H79</f>
        <v>0</v>
      </c>
      <c r="G53" s="190">
        <f>+ESTATAL!I79</f>
        <v>136</v>
      </c>
      <c r="H53" s="190">
        <f>+ESTATAL!J79</f>
        <v>265</v>
      </c>
      <c r="I53" s="190">
        <f>+ESTATAL!K79</f>
        <v>175</v>
      </c>
      <c r="J53" s="191">
        <f>+ESTATAL!L79</f>
        <v>0</v>
      </c>
      <c r="K53" s="187">
        <f>SUM(L53:N53)</f>
        <v>0</v>
      </c>
      <c r="L53" s="193">
        <f>+ESTATAL!N79</f>
        <v>0</v>
      </c>
      <c r="M53" s="194">
        <f>+ESTATAL!O79</f>
        <v>0</v>
      </c>
      <c r="N53" s="191">
        <f>+ESTATAL!P79</f>
        <v>0</v>
      </c>
      <c r="O53" s="195">
        <f>+ESTATAL!Q79</f>
        <v>0</v>
      </c>
      <c r="P53" s="38"/>
    </row>
    <row r="54" spans="2:16" ht="21" customHeight="1" thickBot="1">
      <c r="B54" s="208"/>
      <c r="C54" s="38"/>
      <c r="D54" s="251"/>
      <c r="E54" s="244"/>
      <c r="F54" s="245"/>
      <c r="G54" s="246"/>
      <c r="H54" s="246"/>
      <c r="I54" s="246"/>
      <c r="J54" s="247"/>
      <c r="K54" s="244"/>
      <c r="L54" s="248"/>
      <c r="M54" s="249"/>
      <c r="N54" s="247"/>
      <c r="O54" s="250"/>
      <c r="P54" s="38"/>
    </row>
    <row r="55" spans="2:16" ht="18.75">
      <c r="B55" s="220"/>
      <c r="C55" s="38"/>
      <c r="D55" s="6"/>
      <c r="E55" s="6"/>
      <c r="F55" s="6"/>
      <c r="G55" s="6"/>
      <c r="H55" s="6"/>
      <c r="I55" s="6"/>
      <c r="J55" s="6"/>
      <c r="K55" s="6"/>
      <c r="L55" s="221"/>
      <c r="M55" s="221"/>
      <c r="N55" s="6"/>
      <c r="O55" s="6"/>
      <c r="P55" s="38"/>
    </row>
    <row r="56" spans="2:16" ht="15.75">
      <c r="B56" s="36"/>
      <c r="C56" s="9"/>
      <c r="D56" s="36"/>
      <c r="E56" s="9"/>
      <c r="I56" s="60"/>
      <c r="J56" s="10"/>
      <c r="K56" s="9"/>
      <c r="N56" s="60"/>
      <c r="P56" s="9"/>
    </row>
  </sheetData>
  <sheetProtection/>
  <mergeCells count="2">
    <mergeCell ref="D6:D7"/>
    <mergeCell ref="O6:O7"/>
  </mergeCells>
  <printOptions/>
  <pageMargins left="0.5905511811023623" right="0" top="0.5905511811023623" bottom="0" header="0" footer="0"/>
  <pageSetup fitToHeight="1" fitToWidth="1" horizontalDpi="600" verticalDpi="600" orientation="portrait" paperSize="5" scale="62" r:id="rId1"/>
  <headerFooter alignWithMargins="0">
    <oddHeader>&amp;L&amp;9Ministerio de Educación, Cultura, Ciencia y Tecnología
Dirección de Estadística</oddHeader>
    <oddFooter>&amp;LPrimario Adultos: incluye Alfabetización.
Educación Especial: incluye Alumnos No Integrados, Educación Temprana y Talleres de Ed. Integral.
Fuente: Establecimientos Educativos.&amp;R&amp;D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I154"/>
  <sheetViews>
    <sheetView showGridLines="0" showZeros="0" zoomScale="75" zoomScaleNormal="75" zoomScaleSheetLayoutView="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00390625" defaultRowHeight="15.75"/>
  <cols>
    <col min="1" max="1" width="1.00390625" style="6" customWidth="1"/>
    <col min="2" max="2" width="8.625" style="51" customWidth="1"/>
    <col min="3" max="3" width="6.875" style="51" customWidth="1"/>
    <col min="4" max="4" width="60.375" style="6" customWidth="1"/>
    <col min="5" max="5" width="0.5" style="6" customWidth="1"/>
    <col min="6" max="6" width="10.625" style="9" customWidth="1"/>
    <col min="7" max="7" width="8.75390625" style="60" customWidth="1"/>
    <col min="8" max="10" width="6.75390625" style="60" customWidth="1"/>
    <col min="11" max="11" width="6.75390625" style="10" customWidth="1"/>
    <col min="12" max="12" width="6.75390625" style="9" customWidth="1"/>
    <col min="13" max="13" width="8.75390625" style="60" customWidth="1"/>
    <col min="14" max="15" width="6.75390625" style="60" customWidth="1"/>
    <col min="16" max="16" width="6.75390625" style="9" customWidth="1"/>
    <col min="17" max="17" width="8.625" style="9" customWidth="1"/>
    <col min="18" max="18" width="0.875" style="34" customWidth="1"/>
    <col min="19" max="19" width="9.00390625" style="34" customWidth="1"/>
    <col min="20" max="16384" width="9.00390625" style="6" customWidth="1"/>
  </cols>
  <sheetData>
    <row r="1" spans="2:17" ht="15.75">
      <c r="B1" s="1" t="s">
        <v>171</v>
      </c>
      <c r="C1" s="2"/>
      <c r="D1" s="3"/>
      <c r="E1" s="3"/>
      <c r="F1" s="4"/>
      <c r="G1" s="5"/>
      <c r="H1" s="5"/>
      <c r="I1" s="5"/>
      <c r="J1" s="5"/>
      <c r="K1" s="5"/>
      <c r="L1" s="4"/>
      <c r="M1" s="5"/>
      <c r="N1" s="5"/>
      <c r="O1" s="5"/>
      <c r="P1" s="4"/>
      <c r="Q1" s="4"/>
    </row>
    <row r="2" spans="2:17" ht="15.75">
      <c r="B2" s="1" t="s">
        <v>172</v>
      </c>
      <c r="C2" s="2"/>
      <c r="D2" s="3"/>
      <c r="E2" s="3"/>
      <c r="F2" s="4"/>
      <c r="G2" s="5"/>
      <c r="H2" s="5"/>
      <c r="I2" s="5"/>
      <c r="J2" s="5"/>
      <c r="K2" s="5"/>
      <c r="L2" s="4"/>
      <c r="M2" s="5"/>
      <c r="N2" s="5"/>
      <c r="O2" s="5"/>
      <c r="P2" s="4"/>
      <c r="Q2" s="4"/>
    </row>
    <row r="3" spans="2:17" ht="15.75">
      <c r="B3" s="1"/>
      <c r="C3" s="2"/>
      <c r="D3" s="3"/>
      <c r="E3" s="3"/>
      <c r="F3" s="4"/>
      <c r="G3" s="5"/>
      <c r="H3" s="5"/>
      <c r="I3" s="5"/>
      <c r="J3" s="5"/>
      <c r="K3" s="5"/>
      <c r="L3" s="4"/>
      <c r="M3" s="5"/>
      <c r="N3" s="5"/>
      <c r="O3" s="5"/>
      <c r="P3" s="4"/>
      <c r="Q3" s="4"/>
    </row>
    <row r="4" spans="2:15" ht="15.75">
      <c r="B4" s="7"/>
      <c r="C4" s="8"/>
      <c r="G4" s="10"/>
      <c r="H4" s="10"/>
      <c r="I4" s="10"/>
      <c r="J4" s="10"/>
      <c r="M4" s="10"/>
      <c r="N4" s="10"/>
      <c r="O4" s="10"/>
    </row>
    <row r="5" spans="2:17" ht="26.25">
      <c r="B5" s="374" t="s">
        <v>0</v>
      </c>
      <c r="C5" s="375"/>
      <c r="D5" s="376"/>
      <c r="F5" s="368" t="s">
        <v>181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2:17" ht="25.5" customHeight="1">
      <c r="B6" s="377"/>
      <c r="C6" s="378"/>
      <c r="D6" s="379"/>
      <c r="F6" s="370" t="s">
        <v>1</v>
      </c>
      <c r="G6" s="14" t="s">
        <v>2</v>
      </c>
      <c r="H6" s="15"/>
      <c r="I6" s="15"/>
      <c r="J6" s="15"/>
      <c r="K6" s="15"/>
      <c r="L6" s="16"/>
      <c r="M6" s="17" t="s">
        <v>3</v>
      </c>
      <c r="N6" s="18"/>
      <c r="O6" s="18"/>
      <c r="P6" s="19"/>
      <c r="Q6" s="372" t="s">
        <v>180</v>
      </c>
    </row>
    <row r="7" spans="2:17" ht="74.25" customHeight="1">
      <c r="B7" s="20" t="s">
        <v>4</v>
      </c>
      <c r="C7" s="254" t="s">
        <v>5</v>
      </c>
      <c r="D7" s="21" t="s">
        <v>6</v>
      </c>
      <c r="F7" s="371"/>
      <c r="G7" s="22" t="s">
        <v>7</v>
      </c>
      <c r="H7" s="23" t="s">
        <v>8</v>
      </c>
      <c r="I7" s="24" t="s">
        <v>174</v>
      </c>
      <c r="J7" s="24" t="s">
        <v>9</v>
      </c>
      <c r="K7" s="24" t="s">
        <v>10</v>
      </c>
      <c r="L7" s="25" t="s">
        <v>11</v>
      </c>
      <c r="M7" s="22" t="s">
        <v>7</v>
      </c>
      <c r="N7" s="26" t="s">
        <v>12</v>
      </c>
      <c r="O7" s="27" t="s">
        <v>13</v>
      </c>
      <c r="P7" s="25" t="s">
        <v>14</v>
      </c>
      <c r="Q7" s="373"/>
    </row>
    <row r="8" spans="2:17" s="34" customFormat="1" ht="12.75">
      <c r="B8" s="28"/>
      <c r="C8" s="28"/>
      <c r="D8" s="29"/>
      <c r="F8" s="30"/>
      <c r="G8" s="31"/>
      <c r="H8" s="32"/>
      <c r="I8" s="32"/>
      <c r="J8" s="32"/>
      <c r="K8" s="32"/>
      <c r="L8" s="32"/>
      <c r="M8" s="31"/>
      <c r="N8" s="32"/>
      <c r="O8" s="32"/>
      <c r="P8" s="32"/>
      <c r="Q8" s="33"/>
    </row>
    <row r="10" spans="2:18" s="36" customFormat="1" ht="32.25" customHeight="1">
      <c r="B10" s="35" t="s">
        <v>15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s="36" customFormat="1" ht="32.25" customHeight="1">
      <c r="B11" s="39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18" s="50" customFormat="1" ht="32.25" customHeight="1">
      <c r="B12" s="40" t="s">
        <v>16</v>
      </c>
      <c r="C12" s="41"/>
      <c r="D12" s="42"/>
      <c r="E12" s="49"/>
      <c r="F12" s="43">
        <f aca="true" t="shared" si="0" ref="F12:Q12">SUM(F13:F14)</f>
        <v>36188</v>
      </c>
      <c r="G12" s="44">
        <f t="shared" si="0"/>
        <v>31508</v>
      </c>
      <c r="H12" s="45">
        <f t="shared" si="0"/>
        <v>14</v>
      </c>
      <c r="I12" s="46">
        <f t="shared" si="0"/>
        <v>4380</v>
      </c>
      <c r="J12" s="46">
        <f t="shared" si="0"/>
        <v>13273</v>
      </c>
      <c r="K12" s="46">
        <f t="shared" si="0"/>
        <v>11045</v>
      </c>
      <c r="L12" s="47">
        <f t="shared" si="0"/>
        <v>2796</v>
      </c>
      <c r="M12" s="44">
        <f t="shared" si="0"/>
        <v>4317</v>
      </c>
      <c r="N12" s="45">
        <f t="shared" si="0"/>
        <v>383</v>
      </c>
      <c r="O12" s="46">
        <f t="shared" si="0"/>
        <v>63</v>
      </c>
      <c r="P12" s="47">
        <f t="shared" si="0"/>
        <v>3871</v>
      </c>
      <c r="Q12" s="48">
        <f t="shared" si="0"/>
        <v>363</v>
      </c>
      <c r="R12" s="255"/>
    </row>
    <row r="13" spans="3:18" s="50" customFormat="1" ht="32.25" customHeight="1">
      <c r="C13" s="51"/>
      <c r="D13" s="52" t="s">
        <v>17</v>
      </c>
      <c r="E13" s="59"/>
      <c r="F13" s="53">
        <f>SUM(G13,M13,Q13)</f>
        <v>35612</v>
      </c>
      <c r="G13" s="54">
        <f>SUM(H13:L13)</f>
        <v>30932</v>
      </c>
      <c r="H13" s="55">
        <f aca="true" t="shared" si="1" ref="H13:L14">SUM(H17,H21,H25)</f>
        <v>14</v>
      </c>
      <c r="I13" s="56">
        <f t="shared" si="1"/>
        <v>4244</v>
      </c>
      <c r="J13" s="56">
        <f t="shared" si="1"/>
        <v>13008</v>
      </c>
      <c r="K13" s="56">
        <f t="shared" si="1"/>
        <v>10870</v>
      </c>
      <c r="L13" s="57">
        <f t="shared" si="1"/>
        <v>2796</v>
      </c>
      <c r="M13" s="54">
        <f>SUM(N13:P13)</f>
        <v>4317</v>
      </c>
      <c r="N13" s="55">
        <f aca="true" t="shared" si="2" ref="N13:Q14">SUM(N17,N21,N25)</f>
        <v>383</v>
      </c>
      <c r="O13" s="56">
        <f t="shared" si="2"/>
        <v>63</v>
      </c>
      <c r="P13" s="57">
        <f t="shared" si="2"/>
        <v>3871</v>
      </c>
      <c r="Q13" s="58">
        <f t="shared" si="2"/>
        <v>363</v>
      </c>
      <c r="R13" s="257"/>
    </row>
    <row r="14" spans="3:18" s="50" customFormat="1" ht="32.25" customHeight="1">
      <c r="C14" s="51"/>
      <c r="D14" s="52" t="s">
        <v>18</v>
      </c>
      <c r="E14" s="59"/>
      <c r="F14" s="53">
        <f>SUM(G14,M14,Q14)</f>
        <v>576</v>
      </c>
      <c r="G14" s="54">
        <f>SUM(H14:L14)</f>
        <v>576</v>
      </c>
      <c r="H14" s="55">
        <f t="shared" si="1"/>
        <v>0</v>
      </c>
      <c r="I14" s="56">
        <f t="shared" si="1"/>
        <v>136</v>
      </c>
      <c r="J14" s="56">
        <f t="shared" si="1"/>
        <v>265</v>
      </c>
      <c r="K14" s="56">
        <f t="shared" si="1"/>
        <v>175</v>
      </c>
      <c r="L14" s="57">
        <f t="shared" si="1"/>
        <v>0</v>
      </c>
      <c r="M14" s="54">
        <f>SUM(N14:P14)</f>
        <v>0</v>
      </c>
      <c r="N14" s="55">
        <f t="shared" si="2"/>
        <v>0</v>
      </c>
      <c r="O14" s="56">
        <f t="shared" si="2"/>
        <v>0</v>
      </c>
      <c r="P14" s="57">
        <f t="shared" si="2"/>
        <v>0</v>
      </c>
      <c r="Q14" s="58">
        <f t="shared" si="2"/>
        <v>0</v>
      </c>
      <c r="R14" s="257"/>
    </row>
    <row r="15" ht="32.25" customHeight="1"/>
    <row r="16" spans="2:18" s="50" customFormat="1" ht="32.25" customHeight="1">
      <c r="B16" s="40" t="s">
        <v>19</v>
      </c>
      <c r="C16" s="41"/>
      <c r="D16" s="42"/>
      <c r="E16" s="59"/>
      <c r="F16" s="43">
        <f aca="true" t="shared" si="3" ref="F16:Q16">SUM(F17:F18)</f>
        <v>16921</v>
      </c>
      <c r="G16" s="44">
        <f t="shared" si="3"/>
        <v>14791</v>
      </c>
      <c r="H16" s="45">
        <f t="shared" si="3"/>
        <v>14</v>
      </c>
      <c r="I16" s="46">
        <f t="shared" si="3"/>
        <v>1906</v>
      </c>
      <c r="J16" s="46">
        <f t="shared" si="3"/>
        <v>6148</v>
      </c>
      <c r="K16" s="46">
        <f t="shared" si="3"/>
        <v>5536</v>
      </c>
      <c r="L16" s="47">
        <f t="shared" si="3"/>
        <v>1187</v>
      </c>
      <c r="M16" s="44">
        <f t="shared" si="3"/>
        <v>1967</v>
      </c>
      <c r="N16" s="45">
        <f t="shared" si="3"/>
        <v>152</v>
      </c>
      <c r="O16" s="46">
        <f t="shared" si="3"/>
        <v>63</v>
      </c>
      <c r="P16" s="47">
        <f t="shared" si="3"/>
        <v>1752</v>
      </c>
      <c r="Q16" s="48">
        <f t="shared" si="3"/>
        <v>163</v>
      </c>
      <c r="R16" s="257"/>
    </row>
    <row r="17" spans="3:18" s="50" customFormat="1" ht="32.25" customHeight="1">
      <c r="C17" s="51"/>
      <c r="D17" s="52" t="s">
        <v>17</v>
      </c>
      <c r="E17" s="59"/>
      <c r="F17" s="53">
        <f>SUM(G17,M17,Q17)</f>
        <v>16345</v>
      </c>
      <c r="G17" s="54">
        <f>SUM(H17:L17)</f>
        <v>14215</v>
      </c>
      <c r="H17" s="55">
        <f>+H33</f>
        <v>14</v>
      </c>
      <c r="I17" s="56">
        <f>+I33</f>
        <v>1770</v>
      </c>
      <c r="J17" s="56">
        <f>+J33</f>
        <v>5883</v>
      </c>
      <c r="K17" s="56">
        <f>+K33</f>
        <v>5361</v>
      </c>
      <c r="L17" s="57">
        <f>+L33</f>
        <v>1187</v>
      </c>
      <c r="M17" s="54">
        <f>SUM(N17:P17)</f>
        <v>1967</v>
      </c>
      <c r="N17" s="55">
        <f>+N33</f>
        <v>152</v>
      </c>
      <c r="O17" s="56">
        <f>+O33</f>
        <v>63</v>
      </c>
      <c r="P17" s="57">
        <f>+P33</f>
        <v>1752</v>
      </c>
      <c r="Q17" s="58">
        <f>+Q33</f>
        <v>163</v>
      </c>
      <c r="R17" s="257"/>
    </row>
    <row r="18" spans="3:18" s="50" customFormat="1" ht="32.25" customHeight="1">
      <c r="C18" s="51"/>
      <c r="D18" s="52" t="s">
        <v>18</v>
      </c>
      <c r="E18" s="59"/>
      <c r="F18" s="53">
        <f>SUM(G18,M18,Q18)</f>
        <v>576</v>
      </c>
      <c r="G18" s="54">
        <f>SUM(H18:L18)</f>
        <v>576</v>
      </c>
      <c r="H18" s="55">
        <f>+H79</f>
        <v>0</v>
      </c>
      <c r="I18" s="56">
        <f>+I79</f>
        <v>136</v>
      </c>
      <c r="J18" s="56">
        <f>+J79</f>
        <v>265</v>
      </c>
      <c r="K18" s="56">
        <f>+K79</f>
        <v>175</v>
      </c>
      <c r="L18" s="57">
        <f>+L79</f>
        <v>0</v>
      </c>
      <c r="M18" s="54">
        <f>SUM(N18:P18)</f>
        <v>0</v>
      </c>
      <c r="N18" s="55">
        <f>+N79</f>
        <v>0</v>
      </c>
      <c r="O18" s="56">
        <f>+O79</f>
        <v>0</v>
      </c>
      <c r="P18" s="57">
        <f>+P79</f>
        <v>0</v>
      </c>
      <c r="Q18" s="58">
        <f>+Q79</f>
        <v>0</v>
      </c>
      <c r="R18" s="257"/>
    </row>
    <row r="19" ht="32.25" customHeight="1"/>
    <row r="20" spans="2:18" s="50" customFormat="1" ht="32.25" customHeight="1">
      <c r="B20" s="40" t="s">
        <v>20</v>
      </c>
      <c r="C20" s="41"/>
      <c r="D20" s="42"/>
      <c r="E20" s="59"/>
      <c r="F20" s="43">
        <f aca="true" t="shared" si="4" ref="F20:Q20">SUM(F21:F22)</f>
        <v>19256</v>
      </c>
      <c r="G20" s="44">
        <f t="shared" si="4"/>
        <v>16706</v>
      </c>
      <c r="H20" s="45">
        <f t="shared" si="4"/>
        <v>0</v>
      </c>
      <c r="I20" s="46">
        <f t="shared" si="4"/>
        <v>2471</v>
      </c>
      <c r="J20" s="46">
        <f t="shared" si="4"/>
        <v>7117</v>
      </c>
      <c r="K20" s="46">
        <f t="shared" si="4"/>
        <v>5509</v>
      </c>
      <c r="L20" s="47">
        <f t="shared" si="4"/>
        <v>1609</v>
      </c>
      <c r="M20" s="44">
        <f t="shared" si="4"/>
        <v>2350</v>
      </c>
      <c r="N20" s="45">
        <f t="shared" si="4"/>
        <v>231</v>
      </c>
      <c r="O20" s="46">
        <f t="shared" si="4"/>
        <v>0</v>
      </c>
      <c r="P20" s="47">
        <f t="shared" si="4"/>
        <v>2119</v>
      </c>
      <c r="Q20" s="48">
        <f t="shared" si="4"/>
        <v>200</v>
      </c>
      <c r="R20" s="257"/>
    </row>
    <row r="21" spans="3:18" s="50" customFormat="1" ht="32.25" customHeight="1">
      <c r="C21" s="51"/>
      <c r="D21" s="52" t="s">
        <v>17</v>
      </c>
      <c r="E21" s="59"/>
      <c r="F21" s="53">
        <f>SUM(G21,M21,Q21)</f>
        <v>19256</v>
      </c>
      <c r="G21" s="54">
        <f>SUM(H21:L21)</f>
        <v>16706</v>
      </c>
      <c r="H21" s="55">
        <f>+H89</f>
        <v>0</v>
      </c>
      <c r="I21" s="56">
        <f>+I89</f>
        <v>2471</v>
      </c>
      <c r="J21" s="56">
        <f>+J89</f>
        <v>7117</v>
      </c>
      <c r="K21" s="56">
        <f>+K89</f>
        <v>5509</v>
      </c>
      <c r="L21" s="57">
        <f>+L89</f>
        <v>1609</v>
      </c>
      <c r="M21" s="54">
        <f>SUM(N21:P21)</f>
        <v>2350</v>
      </c>
      <c r="N21" s="55">
        <f>+N89</f>
        <v>231</v>
      </c>
      <c r="O21" s="56">
        <f>+O89</f>
        <v>0</v>
      </c>
      <c r="P21" s="57">
        <f>+P89</f>
        <v>2119</v>
      </c>
      <c r="Q21" s="58">
        <f>+Q89</f>
        <v>200</v>
      </c>
      <c r="R21" s="257"/>
    </row>
    <row r="22" spans="3:18" s="50" customFormat="1" ht="32.25" customHeight="1">
      <c r="C22" s="51"/>
      <c r="D22" s="52" t="s">
        <v>18</v>
      </c>
      <c r="E22" s="59"/>
      <c r="F22" s="53">
        <f>SUM(G22,M22,Q22)</f>
        <v>0</v>
      </c>
      <c r="G22" s="54">
        <f>SUM(H22:L22)</f>
        <v>0</v>
      </c>
      <c r="H22" s="55"/>
      <c r="I22" s="56"/>
      <c r="J22" s="56"/>
      <c r="K22" s="56"/>
      <c r="L22" s="57"/>
      <c r="M22" s="54">
        <f>SUM(N22:P22)</f>
        <v>0</v>
      </c>
      <c r="N22" s="55"/>
      <c r="O22" s="56"/>
      <c r="P22" s="57"/>
      <c r="Q22" s="58"/>
      <c r="R22" s="257"/>
    </row>
    <row r="23" ht="32.25" customHeight="1"/>
    <row r="24" spans="2:18" s="50" customFormat="1" ht="32.25" customHeight="1">
      <c r="B24" s="40" t="s">
        <v>21</v>
      </c>
      <c r="C24" s="41"/>
      <c r="D24" s="42"/>
      <c r="E24" s="59"/>
      <c r="F24" s="43">
        <f aca="true" t="shared" si="5" ref="F24:Q24">SUM(F25:F26)</f>
        <v>11</v>
      </c>
      <c r="G24" s="44">
        <f t="shared" si="5"/>
        <v>11</v>
      </c>
      <c r="H24" s="45">
        <f t="shared" si="5"/>
        <v>0</v>
      </c>
      <c r="I24" s="46">
        <f t="shared" si="5"/>
        <v>3</v>
      </c>
      <c r="J24" s="46">
        <f t="shared" si="5"/>
        <v>8</v>
      </c>
      <c r="K24" s="46">
        <f t="shared" si="5"/>
        <v>0</v>
      </c>
      <c r="L24" s="47">
        <f t="shared" si="5"/>
        <v>0</v>
      </c>
      <c r="M24" s="44">
        <f t="shared" si="5"/>
        <v>0</v>
      </c>
      <c r="N24" s="45">
        <f t="shared" si="5"/>
        <v>0</v>
      </c>
      <c r="O24" s="46">
        <f t="shared" si="5"/>
        <v>0</v>
      </c>
      <c r="P24" s="47">
        <f t="shared" si="5"/>
        <v>0</v>
      </c>
      <c r="Q24" s="48">
        <f t="shared" si="5"/>
        <v>0</v>
      </c>
      <c r="R24" s="257"/>
    </row>
    <row r="25" spans="3:18" s="50" customFormat="1" ht="32.25" customHeight="1">
      <c r="C25" s="51"/>
      <c r="D25" s="52" t="s">
        <v>17</v>
      </c>
      <c r="E25" s="59"/>
      <c r="F25" s="53">
        <f>SUM(G25,M25,Q25)</f>
        <v>11</v>
      </c>
      <c r="G25" s="54">
        <f>SUM(H25:L25)</f>
        <v>11</v>
      </c>
      <c r="H25" s="55">
        <f>+H150</f>
        <v>0</v>
      </c>
      <c r="I25" s="56">
        <f>+I150</f>
        <v>3</v>
      </c>
      <c r="J25" s="56">
        <f>+J150</f>
        <v>8</v>
      </c>
      <c r="K25" s="56">
        <f>+K150</f>
        <v>0</v>
      </c>
      <c r="L25" s="57">
        <f>+L150</f>
        <v>0</v>
      </c>
      <c r="M25" s="54">
        <f>SUM(N25:P25)</f>
        <v>0</v>
      </c>
      <c r="N25" s="55">
        <f>+N150</f>
        <v>0</v>
      </c>
      <c r="O25" s="56">
        <f>+O150</f>
        <v>0</v>
      </c>
      <c r="P25" s="57">
        <f>+P150</f>
        <v>0</v>
      </c>
      <c r="Q25" s="58">
        <f>+Q150</f>
        <v>0</v>
      </c>
      <c r="R25" s="257"/>
    </row>
    <row r="26" spans="3:18" s="50" customFormat="1" ht="32.25" customHeight="1">
      <c r="C26" s="51"/>
      <c r="D26" s="52" t="s">
        <v>18</v>
      </c>
      <c r="E26" s="59"/>
      <c r="F26" s="53">
        <f>SUM(G26,M26,Q26)</f>
        <v>0</v>
      </c>
      <c r="G26" s="54">
        <f>SUM(H26:L26)</f>
        <v>0</v>
      </c>
      <c r="H26" s="55"/>
      <c r="I26" s="56"/>
      <c r="J26" s="56"/>
      <c r="K26" s="56"/>
      <c r="L26" s="57"/>
      <c r="M26" s="54">
        <f>SUM(N26:P26)</f>
        <v>0</v>
      </c>
      <c r="N26" s="55"/>
      <c r="O26" s="56"/>
      <c r="P26" s="57"/>
      <c r="Q26" s="58"/>
      <c r="R26" s="257"/>
    </row>
    <row r="27" ht="32.25" customHeight="1"/>
    <row r="28" spans="2:6" ht="32.25" customHeight="1">
      <c r="B28" s="36" t="s">
        <v>179</v>
      </c>
      <c r="F28" s="36"/>
    </row>
    <row r="29" spans="2:17" s="34" customFormat="1" ht="26.25">
      <c r="B29" s="35" t="s">
        <v>22</v>
      </c>
      <c r="C29" s="8"/>
      <c r="D29" s="6"/>
      <c r="F29" s="61"/>
      <c r="G29" s="62"/>
      <c r="H29" s="259"/>
      <c r="I29" s="259"/>
      <c r="J29" s="259"/>
      <c r="K29" s="259"/>
      <c r="L29" s="10"/>
      <c r="M29" s="62"/>
      <c r="N29" s="10"/>
      <c r="O29" s="10"/>
      <c r="P29" s="10"/>
      <c r="Q29" s="63"/>
    </row>
    <row r="30" spans="4:19" s="10" customFormat="1" ht="12.75">
      <c r="D30" s="64"/>
      <c r="S30" s="34"/>
    </row>
    <row r="31" spans="2:19" s="50" customFormat="1" ht="29.25" customHeight="1">
      <c r="B31" s="40" t="s">
        <v>23</v>
      </c>
      <c r="C31" s="41"/>
      <c r="D31" s="42"/>
      <c r="E31" s="59"/>
      <c r="F31" s="43">
        <f aca="true" t="shared" si="6" ref="F31:Q31">SUM(F33,F79)</f>
        <v>16921</v>
      </c>
      <c r="G31" s="44">
        <f t="shared" si="6"/>
        <v>14791</v>
      </c>
      <c r="H31" s="45">
        <f t="shared" si="6"/>
        <v>14</v>
      </c>
      <c r="I31" s="46">
        <f t="shared" si="6"/>
        <v>1906</v>
      </c>
      <c r="J31" s="46">
        <f t="shared" si="6"/>
        <v>6148</v>
      </c>
      <c r="K31" s="46">
        <f t="shared" si="6"/>
        <v>5536</v>
      </c>
      <c r="L31" s="47">
        <f t="shared" si="6"/>
        <v>1187</v>
      </c>
      <c r="M31" s="44">
        <f t="shared" si="6"/>
        <v>1967</v>
      </c>
      <c r="N31" s="45">
        <f t="shared" si="6"/>
        <v>152</v>
      </c>
      <c r="O31" s="46">
        <f t="shared" si="6"/>
        <v>63</v>
      </c>
      <c r="P31" s="47">
        <f t="shared" si="6"/>
        <v>1752</v>
      </c>
      <c r="Q31" s="48">
        <f t="shared" si="6"/>
        <v>163</v>
      </c>
      <c r="R31" s="257"/>
      <c r="S31" s="34"/>
    </row>
    <row r="32" spans="4:19" s="10" customFormat="1" ht="12.75">
      <c r="D32" s="64"/>
      <c r="S32" s="34"/>
    </row>
    <row r="33" spans="2:19" s="50" customFormat="1" ht="18.75">
      <c r="B33" s="40" t="s">
        <v>24</v>
      </c>
      <c r="C33" s="41"/>
      <c r="D33" s="42"/>
      <c r="E33" s="59"/>
      <c r="F33" s="43">
        <f aca="true" t="shared" si="7" ref="F33:Q33">SUM(F34:F77)</f>
        <v>16345</v>
      </c>
      <c r="G33" s="44">
        <f t="shared" si="7"/>
        <v>14215</v>
      </c>
      <c r="H33" s="45">
        <f t="shared" si="7"/>
        <v>14</v>
      </c>
      <c r="I33" s="46">
        <f t="shared" si="7"/>
        <v>1770</v>
      </c>
      <c r="J33" s="46">
        <f t="shared" si="7"/>
        <v>5883</v>
      </c>
      <c r="K33" s="46">
        <f t="shared" si="7"/>
        <v>5361</v>
      </c>
      <c r="L33" s="47">
        <f t="shared" si="7"/>
        <v>1187</v>
      </c>
      <c r="M33" s="44">
        <f t="shared" si="7"/>
        <v>1967</v>
      </c>
      <c r="N33" s="45">
        <f t="shared" si="7"/>
        <v>152</v>
      </c>
      <c r="O33" s="46">
        <f t="shared" si="7"/>
        <v>63</v>
      </c>
      <c r="P33" s="47">
        <f t="shared" si="7"/>
        <v>1752</v>
      </c>
      <c r="Q33" s="48">
        <f t="shared" si="7"/>
        <v>163</v>
      </c>
      <c r="R33" s="257"/>
      <c r="S33" s="34"/>
    </row>
    <row r="34" spans="2:19" s="73" customFormat="1" ht="19.5" customHeight="1">
      <c r="B34" s="65" t="s">
        <v>25</v>
      </c>
      <c r="C34" s="65" t="s">
        <v>26</v>
      </c>
      <c r="D34" s="66" t="s">
        <v>27</v>
      </c>
      <c r="E34" s="72"/>
      <c r="F34" s="67">
        <f aca="true" t="shared" si="8" ref="F34:F76">SUM(G34,M34,Q34)</f>
        <v>14</v>
      </c>
      <c r="G34" s="67">
        <f aca="true" t="shared" si="9" ref="G34:G76">SUM(H34:L34)</f>
        <v>14</v>
      </c>
      <c r="H34" s="68">
        <v>14</v>
      </c>
      <c r="I34" s="69"/>
      <c r="J34" s="69"/>
      <c r="K34" s="69"/>
      <c r="L34" s="70"/>
      <c r="M34" s="67">
        <f aca="true" t="shared" si="10" ref="M34:M76">SUM(N34:P34)</f>
        <v>0</v>
      </c>
      <c r="N34" s="68"/>
      <c r="O34" s="69"/>
      <c r="P34" s="70"/>
      <c r="Q34" s="71"/>
      <c r="R34" s="72"/>
      <c r="S34" s="34"/>
    </row>
    <row r="35" spans="2:19" s="73" customFormat="1" ht="19.5" customHeight="1">
      <c r="B35" s="65">
        <v>9400003</v>
      </c>
      <c r="C35" s="65" t="s">
        <v>26</v>
      </c>
      <c r="D35" s="66" t="s">
        <v>28</v>
      </c>
      <c r="E35" s="72"/>
      <c r="F35" s="67">
        <f t="shared" si="8"/>
        <v>293</v>
      </c>
      <c r="G35" s="67">
        <f t="shared" si="9"/>
        <v>293</v>
      </c>
      <c r="H35" s="68"/>
      <c r="I35" s="69">
        <v>293</v>
      </c>
      <c r="J35" s="69"/>
      <c r="K35" s="69"/>
      <c r="L35" s="70"/>
      <c r="M35" s="67">
        <f t="shared" si="10"/>
        <v>0</v>
      </c>
      <c r="N35" s="68"/>
      <c r="O35" s="69"/>
      <c r="P35" s="70"/>
      <c r="Q35" s="71"/>
      <c r="R35" s="72"/>
      <c r="S35" s="34"/>
    </row>
    <row r="36" spans="2:19" s="73" customFormat="1" ht="19.5" customHeight="1">
      <c r="B36" s="74">
        <v>9400004</v>
      </c>
      <c r="C36" s="74" t="s">
        <v>26</v>
      </c>
      <c r="D36" s="75" t="s">
        <v>29</v>
      </c>
      <c r="F36" s="76">
        <f t="shared" si="8"/>
        <v>304</v>
      </c>
      <c r="G36" s="76">
        <f t="shared" si="9"/>
        <v>304</v>
      </c>
      <c r="H36" s="77"/>
      <c r="I36" s="78">
        <v>304</v>
      </c>
      <c r="J36" s="78"/>
      <c r="K36" s="78"/>
      <c r="L36" s="79"/>
      <c r="M36" s="76">
        <f t="shared" si="10"/>
        <v>0</v>
      </c>
      <c r="N36" s="77"/>
      <c r="O36" s="78"/>
      <c r="P36" s="79"/>
      <c r="Q36" s="80"/>
      <c r="R36" s="72"/>
      <c r="S36" s="34"/>
    </row>
    <row r="37" spans="2:19" s="73" customFormat="1" ht="19.5" customHeight="1">
      <c r="B37" s="74">
        <v>9400005</v>
      </c>
      <c r="C37" s="74" t="s">
        <v>26</v>
      </c>
      <c r="D37" s="75" t="s">
        <v>30</v>
      </c>
      <c r="F37" s="76">
        <f t="shared" si="8"/>
        <v>189</v>
      </c>
      <c r="G37" s="76">
        <f t="shared" si="9"/>
        <v>189</v>
      </c>
      <c r="H37" s="77"/>
      <c r="I37" s="78">
        <v>189</v>
      </c>
      <c r="J37" s="78"/>
      <c r="K37" s="78"/>
      <c r="L37" s="79"/>
      <c r="M37" s="76">
        <f t="shared" si="10"/>
        <v>0</v>
      </c>
      <c r="N37" s="77"/>
      <c r="O37" s="78"/>
      <c r="P37" s="79"/>
      <c r="Q37" s="80"/>
      <c r="R37" s="72"/>
      <c r="S37" s="34"/>
    </row>
    <row r="38" spans="2:19" s="73" customFormat="1" ht="19.5" customHeight="1">
      <c r="B38" s="74">
        <v>9400023</v>
      </c>
      <c r="C38" s="74" t="s">
        <v>26</v>
      </c>
      <c r="D38" s="75" t="s">
        <v>31</v>
      </c>
      <c r="F38" s="76">
        <f t="shared" si="8"/>
        <v>310</v>
      </c>
      <c r="G38" s="76">
        <f t="shared" si="9"/>
        <v>310</v>
      </c>
      <c r="H38" s="77"/>
      <c r="I38" s="78">
        <v>310</v>
      </c>
      <c r="J38" s="78"/>
      <c r="K38" s="78"/>
      <c r="L38" s="79"/>
      <c r="M38" s="76">
        <f t="shared" si="10"/>
        <v>0</v>
      </c>
      <c r="N38" s="77"/>
      <c r="O38" s="78"/>
      <c r="P38" s="79"/>
      <c r="Q38" s="80"/>
      <c r="R38" s="72"/>
      <c r="S38" s="34"/>
    </row>
    <row r="39" spans="2:19" s="73" customFormat="1" ht="19.5" customHeight="1">
      <c r="B39" s="74">
        <v>9400006</v>
      </c>
      <c r="C39" s="74" t="s">
        <v>26</v>
      </c>
      <c r="D39" s="75" t="s">
        <v>32</v>
      </c>
      <c r="F39" s="76">
        <f t="shared" si="8"/>
        <v>151</v>
      </c>
      <c r="G39" s="76">
        <f t="shared" si="9"/>
        <v>151</v>
      </c>
      <c r="H39" s="77"/>
      <c r="I39" s="78">
        <v>151</v>
      </c>
      <c r="J39" s="78"/>
      <c r="K39" s="78"/>
      <c r="L39" s="79"/>
      <c r="M39" s="76">
        <f t="shared" si="10"/>
        <v>0</v>
      </c>
      <c r="N39" s="77"/>
      <c r="O39" s="78"/>
      <c r="P39" s="79"/>
      <c r="Q39" s="80"/>
      <c r="R39" s="72"/>
      <c r="S39" s="34"/>
    </row>
    <row r="40" spans="2:19" s="73" customFormat="1" ht="19.5" customHeight="1">
      <c r="B40" s="74">
        <v>9400007</v>
      </c>
      <c r="C40" s="74" t="s">
        <v>26</v>
      </c>
      <c r="D40" s="75" t="s">
        <v>33</v>
      </c>
      <c r="F40" s="76">
        <f t="shared" si="8"/>
        <v>135</v>
      </c>
      <c r="G40" s="76">
        <f t="shared" si="9"/>
        <v>135</v>
      </c>
      <c r="H40" s="77"/>
      <c r="I40" s="78">
        <v>135</v>
      </c>
      <c r="J40" s="78"/>
      <c r="K40" s="78"/>
      <c r="L40" s="79"/>
      <c r="M40" s="76">
        <f t="shared" si="10"/>
        <v>0</v>
      </c>
      <c r="N40" s="77"/>
      <c r="O40" s="78"/>
      <c r="P40" s="79"/>
      <c r="Q40" s="80"/>
      <c r="R40" s="72"/>
      <c r="S40" s="34"/>
    </row>
    <row r="41" spans="2:19" s="73" customFormat="1" ht="19.5" customHeight="1">
      <c r="B41" s="74">
        <v>9400122</v>
      </c>
      <c r="C41" s="74" t="s">
        <v>26</v>
      </c>
      <c r="D41" s="75" t="s">
        <v>34</v>
      </c>
      <c r="F41" s="76">
        <f t="shared" si="8"/>
        <v>198</v>
      </c>
      <c r="G41" s="76">
        <f t="shared" si="9"/>
        <v>198</v>
      </c>
      <c r="H41" s="77"/>
      <c r="I41" s="78">
        <v>198</v>
      </c>
      <c r="J41" s="78"/>
      <c r="K41" s="78"/>
      <c r="L41" s="79"/>
      <c r="M41" s="76">
        <f t="shared" si="10"/>
        <v>0</v>
      </c>
      <c r="N41" s="77"/>
      <c r="O41" s="78"/>
      <c r="P41" s="79"/>
      <c r="Q41" s="80"/>
      <c r="R41" s="72"/>
      <c r="S41" s="34"/>
    </row>
    <row r="42" spans="2:19" s="73" customFormat="1" ht="19.5" customHeight="1">
      <c r="B42" s="74" t="s">
        <v>35</v>
      </c>
      <c r="C42" s="74" t="s">
        <v>26</v>
      </c>
      <c r="D42" s="75" t="s">
        <v>36</v>
      </c>
      <c r="F42" s="76">
        <f t="shared" si="8"/>
        <v>88</v>
      </c>
      <c r="G42" s="76">
        <f t="shared" si="9"/>
        <v>88</v>
      </c>
      <c r="H42" s="77"/>
      <c r="I42" s="78">
        <v>88</v>
      </c>
      <c r="J42" s="78"/>
      <c r="K42" s="78"/>
      <c r="L42" s="79"/>
      <c r="M42" s="76">
        <f t="shared" si="10"/>
        <v>0</v>
      </c>
      <c r="N42" s="77"/>
      <c r="O42" s="78"/>
      <c r="P42" s="79"/>
      <c r="Q42" s="80"/>
      <c r="R42" s="72"/>
      <c r="S42" s="34"/>
    </row>
    <row r="43" spans="2:19" s="73" customFormat="1" ht="19.5" customHeight="1">
      <c r="B43" s="74">
        <v>9400014</v>
      </c>
      <c r="C43" s="74" t="s">
        <v>26</v>
      </c>
      <c r="D43" s="75" t="s">
        <v>37</v>
      </c>
      <c r="F43" s="76">
        <f t="shared" si="8"/>
        <v>526</v>
      </c>
      <c r="G43" s="76">
        <f t="shared" si="9"/>
        <v>526</v>
      </c>
      <c r="H43" s="77"/>
      <c r="I43" s="78"/>
      <c r="J43" s="78">
        <v>526</v>
      </c>
      <c r="K43" s="78"/>
      <c r="L43" s="79"/>
      <c r="M43" s="76">
        <f t="shared" si="10"/>
        <v>0</v>
      </c>
      <c r="N43" s="77"/>
      <c r="O43" s="78"/>
      <c r="P43" s="79"/>
      <c r="Q43" s="80"/>
      <c r="R43" s="72"/>
      <c r="S43" s="34"/>
    </row>
    <row r="44" spans="2:19" s="73" customFormat="1" ht="19.5" customHeight="1">
      <c r="B44" s="74">
        <v>9400015</v>
      </c>
      <c r="C44" s="74" t="s">
        <v>26</v>
      </c>
      <c r="D44" s="75" t="s">
        <v>38</v>
      </c>
      <c r="F44" s="76">
        <f t="shared" si="8"/>
        <v>616</v>
      </c>
      <c r="G44" s="76">
        <f t="shared" si="9"/>
        <v>616</v>
      </c>
      <c r="H44" s="77"/>
      <c r="I44" s="78"/>
      <c r="J44" s="78">
        <v>616</v>
      </c>
      <c r="K44" s="78"/>
      <c r="L44" s="79"/>
      <c r="M44" s="76">
        <f t="shared" si="10"/>
        <v>0</v>
      </c>
      <c r="N44" s="77"/>
      <c r="O44" s="78"/>
      <c r="P44" s="79"/>
      <c r="Q44" s="80"/>
      <c r="R44" s="72"/>
      <c r="S44" s="34"/>
    </row>
    <row r="45" spans="2:19" s="73" customFormat="1" ht="19.5" customHeight="1">
      <c r="B45" s="74">
        <v>9400128</v>
      </c>
      <c r="C45" s="74" t="s">
        <v>26</v>
      </c>
      <c r="D45" s="75" t="s">
        <v>39</v>
      </c>
      <c r="F45" s="76">
        <f t="shared" si="8"/>
        <v>51</v>
      </c>
      <c r="G45" s="76">
        <f t="shared" si="9"/>
        <v>51</v>
      </c>
      <c r="H45" s="77"/>
      <c r="I45" s="78">
        <v>14</v>
      </c>
      <c r="J45" s="78">
        <v>31</v>
      </c>
      <c r="K45" s="78">
        <v>6</v>
      </c>
      <c r="L45" s="79"/>
      <c r="M45" s="76">
        <f t="shared" si="10"/>
        <v>0</v>
      </c>
      <c r="N45" s="77"/>
      <c r="O45" s="78"/>
      <c r="P45" s="79"/>
      <c r="Q45" s="80"/>
      <c r="R45" s="72"/>
      <c r="S45" s="34"/>
    </row>
    <row r="46" spans="2:19" s="73" customFormat="1" ht="19.5" customHeight="1">
      <c r="B46" s="74">
        <v>9400024</v>
      </c>
      <c r="C46" s="74" t="s">
        <v>26</v>
      </c>
      <c r="D46" s="75" t="s">
        <v>40</v>
      </c>
      <c r="F46" s="76">
        <f t="shared" si="8"/>
        <v>588</v>
      </c>
      <c r="G46" s="76">
        <f t="shared" si="9"/>
        <v>588</v>
      </c>
      <c r="H46" s="77"/>
      <c r="I46" s="78"/>
      <c r="J46" s="78">
        <v>588</v>
      </c>
      <c r="K46" s="78"/>
      <c r="L46" s="79"/>
      <c r="M46" s="76">
        <f t="shared" si="10"/>
        <v>0</v>
      </c>
      <c r="N46" s="77"/>
      <c r="O46" s="78"/>
      <c r="P46" s="79"/>
      <c r="Q46" s="80"/>
      <c r="R46" s="72"/>
      <c r="S46" s="34"/>
    </row>
    <row r="47" spans="2:19" s="73" customFormat="1" ht="19.5" customHeight="1">
      <c r="B47" s="74">
        <v>9400012</v>
      </c>
      <c r="C47" s="74" t="s">
        <v>26</v>
      </c>
      <c r="D47" s="75" t="s">
        <v>41</v>
      </c>
      <c r="F47" s="76">
        <f t="shared" si="8"/>
        <v>458</v>
      </c>
      <c r="G47" s="76">
        <f t="shared" si="9"/>
        <v>458</v>
      </c>
      <c r="H47" s="77"/>
      <c r="I47" s="78"/>
      <c r="J47" s="78">
        <v>458</v>
      </c>
      <c r="K47" s="78"/>
      <c r="L47" s="79"/>
      <c r="M47" s="76">
        <f t="shared" si="10"/>
        <v>0</v>
      </c>
      <c r="N47" s="77"/>
      <c r="O47" s="78"/>
      <c r="P47" s="79"/>
      <c r="Q47" s="80"/>
      <c r="R47" s="72"/>
      <c r="S47" s="34"/>
    </row>
    <row r="48" spans="2:19" s="73" customFormat="1" ht="19.5" customHeight="1">
      <c r="B48" s="74">
        <v>9400093</v>
      </c>
      <c r="C48" s="74" t="s">
        <v>26</v>
      </c>
      <c r="D48" s="75" t="s">
        <v>42</v>
      </c>
      <c r="F48" s="76">
        <f t="shared" si="8"/>
        <v>477</v>
      </c>
      <c r="G48" s="76">
        <f t="shared" si="9"/>
        <v>477</v>
      </c>
      <c r="H48" s="77"/>
      <c r="I48" s="78"/>
      <c r="J48" s="78">
        <v>477</v>
      </c>
      <c r="K48" s="78"/>
      <c r="L48" s="79"/>
      <c r="M48" s="76">
        <f t="shared" si="10"/>
        <v>0</v>
      </c>
      <c r="N48" s="77"/>
      <c r="O48" s="78"/>
      <c r="P48" s="79"/>
      <c r="Q48" s="80"/>
      <c r="R48" s="72"/>
      <c r="S48" s="34"/>
    </row>
    <row r="49" spans="2:19" s="73" customFormat="1" ht="19.5" customHeight="1">
      <c r="B49" s="74">
        <v>9400074</v>
      </c>
      <c r="C49" s="74" t="s">
        <v>26</v>
      </c>
      <c r="D49" s="75" t="s">
        <v>43</v>
      </c>
      <c r="F49" s="76">
        <f t="shared" si="8"/>
        <v>498</v>
      </c>
      <c r="G49" s="76">
        <f t="shared" si="9"/>
        <v>498</v>
      </c>
      <c r="H49" s="77"/>
      <c r="I49" s="78"/>
      <c r="J49" s="78">
        <v>498</v>
      </c>
      <c r="K49" s="78"/>
      <c r="L49" s="79"/>
      <c r="M49" s="76">
        <f t="shared" si="10"/>
        <v>0</v>
      </c>
      <c r="N49" s="77"/>
      <c r="O49" s="78"/>
      <c r="P49" s="79"/>
      <c r="Q49" s="80"/>
      <c r="R49" s="72"/>
      <c r="S49" s="34"/>
    </row>
    <row r="50" spans="2:19" s="73" customFormat="1" ht="19.5" customHeight="1">
      <c r="B50" s="74">
        <v>9400094</v>
      </c>
      <c r="C50" s="74" t="s">
        <v>26</v>
      </c>
      <c r="D50" s="75" t="s">
        <v>44</v>
      </c>
      <c r="F50" s="76">
        <f t="shared" si="8"/>
        <v>530</v>
      </c>
      <c r="G50" s="76">
        <f t="shared" si="9"/>
        <v>530</v>
      </c>
      <c r="H50" s="77"/>
      <c r="I50" s="78"/>
      <c r="J50" s="78">
        <v>530</v>
      </c>
      <c r="K50" s="78"/>
      <c r="L50" s="79"/>
      <c r="M50" s="76">
        <f t="shared" si="10"/>
        <v>0</v>
      </c>
      <c r="N50" s="77"/>
      <c r="O50" s="78"/>
      <c r="P50" s="79"/>
      <c r="Q50" s="80"/>
      <c r="R50" s="72"/>
      <c r="S50" s="34"/>
    </row>
    <row r="51" spans="2:19" s="73" customFormat="1" ht="19.5" customHeight="1">
      <c r="B51" s="74">
        <v>9400075</v>
      </c>
      <c r="C51" s="74" t="s">
        <v>26</v>
      </c>
      <c r="D51" s="75" t="s">
        <v>45</v>
      </c>
      <c r="F51" s="76">
        <f t="shared" si="8"/>
        <v>323</v>
      </c>
      <c r="G51" s="76">
        <f t="shared" si="9"/>
        <v>323</v>
      </c>
      <c r="H51" s="77"/>
      <c r="I51" s="78"/>
      <c r="J51" s="78">
        <v>323</v>
      </c>
      <c r="K51" s="78"/>
      <c r="L51" s="79"/>
      <c r="M51" s="76">
        <f t="shared" si="10"/>
        <v>0</v>
      </c>
      <c r="N51" s="77"/>
      <c r="O51" s="78"/>
      <c r="P51" s="79"/>
      <c r="Q51" s="80"/>
      <c r="R51" s="72"/>
      <c r="S51" s="34"/>
    </row>
    <row r="52" spans="2:19" s="73" customFormat="1" ht="19.5" customHeight="1">
      <c r="B52" s="74">
        <v>9400034</v>
      </c>
      <c r="C52" s="74" t="s">
        <v>26</v>
      </c>
      <c r="D52" s="75" t="s">
        <v>46</v>
      </c>
      <c r="F52" s="76">
        <f t="shared" si="8"/>
        <v>423</v>
      </c>
      <c r="G52" s="76">
        <f t="shared" si="9"/>
        <v>423</v>
      </c>
      <c r="H52" s="77"/>
      <c r="I52" s="78"/>
      <c r="J52" s="78">
        <v>423</v>
      </c>
      <c r="K52" s="78"/>
      <c r="L52" s="79"/>
      <c r="M52" s="76">
        <f t="shared" si="10"/>
        <v>0</v>
      </c>
      <c r="N52" s="77"/>
      <c r="O52" s="78"/>
      <c r="P52" s="79"/>
      <c r="Q52" s="80"/>
      <c r="R52" s="72"/>
      <c r="S52" s="34"/>
    </row>
    <row r="53" spans="2:19" s="73" customFormat="1" ht="19.5" customHeight="1">
      <c r="B53" s="74">
        <v>9400036</v>
      </c>
      <c r="C53" s="74" t="s">
        <v>26</v>
      </c>
      <c r="D53" s="75" t="s">
        <v>47</v>
      </c>
      <c r="F53" s="76">
        <f t="shared" si="8"/>
        <v>431</v>
      </c>
      <c r="G53" s="76">
        <f t="shared" si="9"/>
        <v>431</v>
      </c>
      <c r="H53" s="77"/>
      <c r="I53" s="78"/>
      <c r="J53" s="78">
        <v>431</v>
      </c>
      <c r="K53" s="78"/>
      <c r="L53" s="79"/>
      <c r="M53" s="76">
        <f t="shared" si="10"/>
        <v>0</v>
      </c>
      <c r="N53" s="77"/>
      <c r="O53" s="78"/>
      <c r="P53" s="79"/>
      <c r="Q53" s="80"/>
      <c r="R53" s="72"/>
      <c r="S53" s="34"/>
    </row>
    <row r="54" spans="2:19" s="73" customFormat="1" ht="19.5" customHeight="1">
      <c r="B54" s="74">
        <v>9400106</v>
      </c>
      <c r="C54" s="74" t="s">
        <v>26</v>
      </c>
      <c r="D54" s="75" t="s">
        <v>48</v>
      </c>
      <c r="F54" s="76">
        <f t="shared" si="8"/>
        <v>386</v>
      </c>
      <c r="G54" s="76">
        <f t="shared" si="9"/>
        <v>386</v>
      </c>
      <c r="H54" s="77"/>
      <c r="I54" s="78"/>
      <c r="J54" s="78">
        <v>386</v>
      </c>
      <c r="K54" s="78"/>
      <c r="L54" s="79"/>
      <c r="M54" s="76">
        <f t="shared" si="10"/>
        <v>0</v>
      </c>
      <c r="N54" s="77"/>
      <c r="O54" s="78"/>
      <c r="P54" s="79"/>
      <c r="Q54" s="80"/>
      <c r="R54" s="72"/>
      <c r="S54" s="34"/>
    </row>
    <row r="55" spans="2:19" s="73" customFormat="1" ht="19.5" customHeight="1">
      <c r="B55" s="74">
        <v>9400123</v>
      </c>
      <c r="C55" s="74" t="s">
        <v>26</v>
      </c>
      <c r="D55" s="75" t="s">
        <v>49</v>
      </c>
      <c r="F55" s="76">
        <f t="shared" si="8"/>
        <v>359</v>
      </c>
      <c r="G55" s="76">
        <f t="shared" si="9"/>
        <v>359</v>
      </c>
      <c r="H55" s="77"/>
      <c r="I55" s="78"/>
      <c r="J55" s="78">
        <v>359</v>
      </c>
      <c r="K55" s="78"/>
      <c r="L55" s="79"/>
      <c r="M55" s="76">
        <f t="shared" si="10"/>
        <v>0</v>
      </c>
      <c r="N55" s="77"/>
      <c r="O55" s="78"/>
      <c r="P55" s="79"/>
      <c r="Q55" s="80"/>
      <c r="R55" s="72"/>
      <c r="S55" s="34"/>
    </row>
    <row r="56" spans="2:19" s="73" customFormat="1" ht="19.5" customHeight="1">
      <c r="B56" s="74" t="s">
        <v>50</v>
      </c>
      <c r="C56" s="74" t="s">
        <v>26</v>
      </c>
      <c r="D56" s="75" t="s">
        <v>51</v>
      </c>
      <c r="F56" s="76">
        <f t="shared" si="8"/>
        <v>81</v>
      </c>
      <c r="G56" s="76">
        <f t="shared" si="9"/>
        <v>81</v>
      </c>
      <c r="H56" s="77"/>
      <c r="I56" s="78"/>
      <c r="J56" s="78">
        <v>81</v>
      </c>
      <c r="K56" s="78"/>
      <c r="L56" s="79"/>
      <c r="M56" s="76">
        <f t="shared" si="10"/>
        <v>0</v>
      </c>
      <c r="N56" s="77"/>
      <c r="O56" s="78"/>
      <c r="P56" s="79"/>
      <c r="Q56" s="80"/>
      <c r="R56" s="72"/>
      <c r="S56" s="34"/>
    </row>
    <row r="57" spans="2:19" s="73" customFormat="1" ht="19.5" customHeight="1">
      <c r="B57" s="74">
        <v>9400133</v>
      </c>
      <c r="C57" s="74" t="s">
        <v>26</v>
      </c>
      <c r="D57" s="81" t="s">
        <v>52</v>
      </c>
      <c r="F57" s="76">
        <f t="shared" si="8"/>
        <v>0</v>
      </c>
      <c r="G57" s="76">
        <f t="shared" si="9"/>
        <v>0</v>
      </c>
      <c r="H57" s="77"/>
      <c r="I57" s="78"/>
      <c r="J57" s="78"/>
      <c r="K57" s="78"/>
      <c r="L57" s="79"/>
      <c r="M57" s="76">
        <f t="shared" si="10"/>
        <v>0</v>
      </c>
      <c r="N57" s="77"/>
      <c r="O57" s="78"/>
      <c r="P57" s="79"/>
      <c r="Q57" s="80"/>
      <c r="R57" s="72"/>
      <c r="S57" s="34"/>
    </row>
    <row r="58" spans="2:19" s="73" customFormat="1" ht="19.5" customHeight="1">
      <c r="B58" s="74">
        <v>9400134</v>
      </c>
      <c r="C58" s="74" t="s">
        <v>26</v>
      </c>
      <c r="D58" s="81" t="s">
        <v>53</v>
      </c>
      <c r="F58" s="76">
        <f t="shared" si="8"/>
        <v>121</v>
      </c>
      <c r="G58" s="76">
        <f t="shared" si="9"/>
        <v>121</v>
      </c>
      <c r="H58" s="77"/>
      <c r="I58" s="78">
        <v>44</v>
      </c>
      <c r="J58" s="78">
        <v>77</v>
      </c>
      <c r="K58" s="78"/>
      <c r="L58" s="79"/>
      <c r="M58" s="76">
        <f t="shared" si="10"/>
        <v>0</v>
      </c>
      <c r="N58" s="77"/>
      <c r="O58" s="78"/>
      <c r="P58" s="79"/>
      <c r="Q58" s="80"/>
      <c r="R58" s="72"/>
      <c r="S58" s="34"/>
    </row>
    <row r="59" spans="2:19" s="73" customFormat="1" ht="19.5" customHeight="1">
      <c r="B59" s="74">
        <v>9400146</v>
      </c>
      <c r="C59" s="74" t="s">
        <v>26</v>
      </c>
      <c r="D59" s="81" t="s">
        <v>54</v>
      </c>
      <c r="F59" s="76">
        <f t="shared" si="8"/>
        <v>123</v>
      </c>
      <c r="G59" s="76">
        <f t="shared" si="9"/>
        <v>123</v>
      </c>
      <c r="H59" s="77"/>
      <c r="I59" s="78">
        <v>44</v>
      </c>
      <c r="J59" s="78">
        <v>79</v>
      </c>
      <c r="K59" s="78"/>
      <c r="L59" s="79"/>
      <c r="M59" s="76">
        <f t="shared" si="10"/>
        <v>0</v>
      </c>
      <c r="N59" s="77"/>
      <c r="O59" s="78"/>
      <c r="P59" s="79"/>
      <c r="Q59" s="80"/>
      <c r="R59" s="72"/>
      <c r="S59" s="34"/>
    </row>
    <row r="60" spans="2:19" s="73" customFormat="1" ht="19.5" customHeight="1">
      <c r="B60" s="74">
        <v>9400076</v>
      </c>
      <c r="C60" s="74" t="s">
        <v>26</v>
      </c>
      <c r="D60" s="75" t="s">
        <v>55</v>
      </c>
      <c r="F60" s="76">
        <f t="shared" si="8"/>
        <v>654</v>
      </c>
      <c r="G60" s="76">
        <f t="shared" si="9"/>
        <v>654</v>
      </c>
      <c r="H60" s="77"/>
      <c r="I60" s="78"/>
      <c r="J60" s="78"/>
      <c r="K60" s="78">
        <v>654</v>
      </c>
      <c r="L60" s="79"/>
      <c r="M60" s="76">
        <f t="shared" si="10"/>
        <v>0</v>
      </c>
      <c r="N60" s="77"/>
      <c r="O60" s="78"/>
      <c r="P60" s="79"/>
      <c r="Q60" s="80"/>
      <c r="R60" s="72"/>
      <c r="S60" s="34"/>
    </row>
    <row r="61" spans="2:19" s="73" customFormat="1" ht="19.5" customHeight="1">
      <c r="B61" s="74">
        <v>9400083</v>
      </c>
      <c r="C61" s="74" t="s">
        <v>26</v>
      </c>
      <c r="D61" s="82" t="s">
        <v>56</v>
      </c>
      <c r="F61" s="76">
        <f t="shared" si="8"/>
        <v>1469</v>
      </c>
      <c r="G61" s="76">
        <f t="shared" si="9"/>
        <v>1469</v>
      </c>
      <c r="H61" s="77"/>
      <c r="I61" s="78"/>
      <c r="J61" s="78"/>
      <c r="K61" s="78">
        <v>1469</v>
      </c>
      <c r="L61" s="79"/>
      <c r="M61" s="76">
        <f t="shared" si="10"/>
        <v>0</v>
      </c>
      <c r="N61" s="77"/>
      <c r="O61" s="78"/>
      <c r="P61" s="79"/>
      <c r="Q61" s="80"/>
      <c r="R61" s="72"/>
      <c r="S61" s="34"/>
    </row>
    <row r="62" spans="2:19" s="73" customFormat="1" ht="19.5" customHeight="1">
      <c r="B62" s="74">
        <v>9400084</v>
      </c>
      <c r="C62" s="74" t="s">
        <v>26</v>
      </c>
      <c r="D62" s="75" t="s">
        <v>57</v>
      </c>
      <c r="F62" s="76">
        <f t="shared" si="8"/>
        <v>466</v>
      </c>
      <c r="G62" s="76">
        <f t="shared" si="9"/>
        <v>466</v>
      </c>
      <c r="H62" s="77"/>
      <c r="I62" s="78"/>
      <c r="J62" s="78"/>
      <c r="K62" s="78">
        <v>466</v>
      </c>
      <c r="L62" s="79"/>
      <c r="M62" s="76">
        <f t="shared" si="10"/>
        <v>0</v>
      </c>
      <c r="N62" s="77"/>
      <c r="O62" s="78"/>
      <c r="P62" s="79"/>
      <c r="Q62" s="80"/>
      <c r="R62" s="72"/>
      <c r="S62" s="34"/>
    </row>
    <row r="63" spans="2:19" s="73" customFormat="1" ht="19.5" customHeight="1">
      <c r="B63" s="74">
        <v>9400085</v>
      </c>
      <c r="C63" s="74" t="s">
        <v>26</v>
      </c>
      <c r="D63" s="82" t="s">
        <v>58</v>
      </c>
      <c r="F63" s="76">
        <f t="shared" si="8"/>
        <v>1001</v>
      </c>
      <c r="G63" s="76">
        <f t="shared" si="9"/>
        <v>1001</v>
      </c>
      <c r="H63" s="77"/>
      <c r="I63" s="78"/>
      <c r="J63" s="78"/>
      <c r="K63" s="78">
        <v>1001</v>
      </c>
      <c r="L63" s="79"/>
      <c r="M63" s="76">
        <f t="shared" si="10"/>
        <v>0</v>
      </c>
      <c r="N63" s="77"/>
      <c r="O63" s="78"/>
      <c r="P63" s="79"/>
      <c r="Q63" s="80"/>
      <c r="R63" s="72"/>
      <c r="S63" s="34"/>
    </row>
    <row r="64" spans="2:19" s="73" customFormat="1" ht="19.5" customHeight="1">
      <c r="B64" s="74">
        <v>9400061</v>
      </c>
      <c r="C64" s="74" t="s">
        <v>26</v>
      </c>
      <c r="D64" s="75" t="s">
        <v>59</v>
      </c>
      <c r="F64" s="76">
        <f t="shared" si="8"/>
        <v>625</v>
      </c>
      <c r="G64" s="76">
        <f t="shared" si="9"/>
        <v>625</v>
      </c>
      <c r="H64" s="77"/>
      <c r="I64" s="78"/>
      <c r="J64" s="78"/>
      <c r="K64" s="78">
        <v>625</v>
      </c>
      <c r="L64" s="79"/>
      <c r="M64" s="76">
        <f t="shared" si="10"/>
        <v>0</v>
      </c>
      <c r="N64" s="77"/>
      <c r="O64" s="78"/>
      <c r="P64" s="79"/>
      <c r="Q64" s="80"/>
      <c r="R64" s="72"/>
      <c r="S64" s="34"/>
    </row>
    <row r="65" spans="2:19" s="73" customFormat="1" ht="19.5" customHeight="1">
      <c r="B65" s="83">
        <v>9400159</v>
      </c>
      <c r="C65" s="74" t="s">
        <v>26</v>
      </c>
      <c r="D65" s="82" t="s">
        <v>60</v>
      </c>
      <c r="F65" s="76">
        <f t="shared" si="8"/>
        <v>464</v>
      </c>
      <c r="G65" s="76">
        <f t="shared" si="9"/>
        <v>464</v>
      </c>
      <c r="H65" s="77"/>
      <c r="I65" s="78"/>
      <c r="J65" s="78"/>
      <c r="K65" s="78">
        <v>464</v>
      </c>
      <c r="L65" s="79"/>
      <c r="M65" s="76">
        <f t="shared" si="10"/>
        <v>0</v>
      </c>
      <c r="N65" s="77"/>
      <c r="O65" s="78"/>
      <c r="P65" s="79"/>
      <c r="Q65" s="80"/>
      <c r="R65" s="72"/>
      <c r="S65" s="34"/>
    </row>
    <row r="66" spans="2:19" s="73" customFormat="1" ht="19.5" customHeight="1">
      <c r="B66" s="74">
        <v>9400158</v>
      </c>
      <c r="C66" s="74" t="s">
        <v>26</v>
      </c>
      <c r="D66" s="75" t="s">
        <v>61</v>
      </c>
      <c r="F66" s="76">
        <f t="shared" si="8"/>
        <v>676</v>
      </c>
      <c r="G66" s="76">
        <f t="shared" si="9"/>
        <v>676</v>
      </c>
      <c r="H66" s="77"/>
      <c r="I66" s="78"/>
      <c r="J66" s="78"/>
      <c r="K66" s="78">
        <v>676</v>
      </c>
      <c r="L66" s="79"/>
      <c r="M66" s="76">
        <f t="shared" si="10"/>
        <v>0</v>
      </c>
      <c r="N66" s="77"/>
      <c r="O66" s="78"/>
      <c r="P66" s="79"/>
      <c r="Q66" s="80"/>
      <c r="R66" s="72"/>
      <c r="S66" s="34"/>
    </row>
    <row r="67" spans="2:19" s="73" customFormat="1" ht="19.5" customHeight="1">
      <c r="B67" s="74">
        <v>9400065</v>
      </c>
      <c r="C67" s="74" t="s">
        <v>26</v>
      </c>
      <c r="D67" s="82" t="s">
        <v>62</v>
      </c>
      <c r="F67" s="76">
        <f t="shared" si="8"/>
        <v>756</v>
      </c>
      <c r="G67" s="76">
        <f t="shared" si="9"/>
        <v>756</v>
      </c>
      <c r="H67" s="77"/>
      <c r="I67" s="78"/>
      <c r="J67" s="78"/>
      <c r="K67" s="78"/>
      <c r="L67" s="79">
        <v>756</v>
      </c>
      <c r="M67" s="76">
        <f t="shared" si="10"/>
        <v>0</v>
      </c>
      <c r="N67" s="77"/>
      <c r="O67" s="78"/>
      <c r="P67" s="79"/>
      <c r="Q67" s="80"/>
      <c r="R67" s="72"/>
      <c r="S67" s="34"/>
    </row>
    <row r="68" spans="2:19" s="73" customFormat="1" ht="19.5" customHeight="1">
      <c r="B68" s="74">
        <v>9400088</v>
      </c>
      <c r="C68" s="74" t="s">
        <v>26</v>
      </c>
      <c r="D68" s="75" t="s">
        <v>63</v>
      </c>
      <c r="F68" s="76">
        <f t="shared" si="8"/>
        <v>431</v>
      </c>
      <c r="G68" s="76">
        <f t="shared" si="9"/>
        <v>431</v>
      </c>
      <c r="H68" s="77"/>
      <c r="I68" s="78"/>
      <c r="J68" s="78"/>
      <c r="K68" s="78"/>
      <c r="L68" s="79">
        <v>431</v>
      </c>
      <c r="M68" s="76">
        <f t="shared" si="10"/>
        <v>0</v>
      </c>
      <c r="N68" s="77"/>
      <c r="O68" s="78"/>
      <c r="P68" s="79"/>
      <c r="Q68" s="80"/>
      <c r="R68" s="72"/>
      <c r="S68" s="34"/>
    </row>
    <row r="69" spans="2:19" s="73" customFormat="1" ht="19.5" customHeight="1">
      <c r="B69" s="74">
        <v>9400165</v>
      </c>
      <c r="C69" s="74" t="s">
        <v>26</v>
      </c>
      <c r="D69" s="82" t="s">
        <v>64</v>
      </c>
      <c r="F69" s="76">
        <f t="shared" si="8"/>
        <v>63</v>
      </c>
      <c r="G69" s="76">
        <f t="shared" si="9"/>
        <v>0</v>
      </c>
      <c r="H69" s="77"/>
      <c r="I69" s="78"/>
      <c r="J69" s="78"/>
      <c r="K69" s="78"/>
      <c r="L69" s="79"/>
      <c r="M69" s="76">
        <f t="shared" si="10"/>
        <v>63</v>
      </c>
      <c r="N69" s="77"/>
      <c r="O69" s="78">
        <v>63</v>
      </c>
      <c r="P69" s="79"/>
      <c r="Q69" s="80"/>
      <c r="R69" s="72"/>
      <c r="S69" s="34"/>
    </row>
    <row r="70" spans="2:19" s="73" customFormat="1" ht="19.5" customHeight="1">
      <c r="B70" s="83">
        <v>9400040</v>
      </c>
      <c r="C70" s="74" t="s">
        <v>26</v>
      </c>
      <c r="D70" s="75" t="s">
        <v>65</v>
      </c>
      <c r="F70" s="76">
        <f t="shared" si="8"/>
        <v>152</v>
      </c>
      <c r="G70" s="76">
        <f t="shared" si="9"/>
        <v>0</v>
      </c>
      <c r="H70" s="77"/>
      <c r="I70" s="78"/>
      <c r="J70" s="78"/>
      <c r="K70" s="78"/>
      <c r="L70" s="79"/>
      <c r="M70" s="76">
        <f t="shared" si="10"/>
        <v>152</v>
      </c>
      <c r="N70" s="77">
        <v>152</v>
      </c>
      <c r="O70" s="78"/>
      <c r="P70" s="79"/>
      <c r="Q70" s="80"/>
      <c r="R70" s="72"/>
      <c r="S70" s="34"/>
    </row>
    <row r="71" spans="2:19" s="73" customFormat="1" ht="19.5" customHeight="1">
      <c r="B71" s="74">
        <v>9400086</v>
      </c>
      <c r="C71" s="74" t="s">
        <v>26</v>
      </c>
      <c r="D71" s="75" t="s">
        <v>66</v>
      </c>
      <c r="F71" s="76">
        <f t="shared" si="8"/>
        <v>838</v>
      </c>
      <c r="G71" s="76">
        <f t="shared" si="9"/>
        <v>0</v>
      </c>
      <c r="H71" s="77"/>
      <c r="I71" s="78"/>
      <c r="J71" s="78"/>
      <c r="K71" s="78"/>
      <c r="L71" s="79"/>
      <c r="M71" s="76">
        <f t="shared" si="10"/>
        <v>838</v>
      </c>
      <c r="N71" s="77"/>
      <c r="O71" s="78"/>
      <c r="P71" s="79">
        <v>838</v>
      </c>
      <c r="Q71" s="80"/>
      <c r="R71" s="72"/>
      <c r="S71" s="34"/>
    </row>
    <row r="72" spans="2:19" s="73" customFormat="1" ht="19.5" customHeight="1">
      <c r="B72" s="74">
        <v>9400097</v>
      </c>
      <c r="C72" s="74" t="s">
        <v>26</v>
      </c>
      <c r="D72" s="75" t="s">
        <v>67</v>
      </c>
      <c r="F72" s="76">
        <f t="shared" si="8"/>
        <v>493</v>
      </c>
      <c r="G72" s="76">
        <f t="shared" si="9"/>
        <v>0</v>
      </c>
      <c r="H72" s="77"/>
      <c r="I72" s="78"/>
      <c r="J72" s="78"/>
      <c r="K72" s="78"/>
      <c r="L72" s="79"/>
      <c r="M72" s="76">
        <f t="shared" si="10"/>
        <v>493</v>
      </c>
      <c r="N72" s="77"/>
      <c r="O72" s="78"/>
      <c r="P72" s="79">
        <v>493</v>
      </c>
      <c r="Q72" s="80"/>
      <c r="R72" s="72"/>
      <c r="S72" s="34"/>
    </row>
    <row r="73" spans="2:19" s="73" customFormat="1" ht="19.5" customHeight="1">
      <c r="B73" s="74">
        <v>9400062</v>
      </c>
      <c r="C73" s="74" t="s">
        <v>26</v>
      </c>
      <c r="D73" s="75" t="s">
        <v>68</v>
      </c>
      <c r="F73" s="76">
        <f t="shared" si="8"/>
        <v>235</v>
      </c>
      <c r="G73" s="76">
        <f t="shared" si="9"/>
        <v>0</v>
      </c>
      <c r="H73" s="77"/>
      <c r="I73" s="78"/>
      <c r="J73" s="78"/>
      <c r="K73" s="78"/>
      <c r="L73" s="79"/>
      <c r="M73" s="76">
        <f t="shared" si="10"/>
        <v>235</v>
      </c>
      <c r="N73" s="77"/>
      <c r="O73" s="78"/>
      <c r="P73" s="79">
        <v>235</v>
      </c>
      <c r="Q73" s="80"/>
      <c r="R73" s="72"/>
      <c r="S73" s="34"/>
    </row>
    <row r="74" spans="2:19" s="73" customFormat="1" ht="19.5" customHeight="1">
      <c r="B74" s="74">
        <v>9400161</v>
      </c>
      <c r="C74" s="74" t="s">
        <v>69</v>
      </c>
      <c r="D74" s="75" t="s">
        <v>70</v>
      </c>
      <c r="F74" s="76">
        <f t="shared" si="8"/>
        <v>12</v>
      </c>
      <c r="G74" s="76">
        <f t="shared" si="9"/>
        <v>0</v>
      </c>
      <c r="H74" s="77"/>
      <c r="I74" s="78"/>
      <c r="J74" s="78"/>
      <c r="K74" s="78"/>
      <c r="L74" s="79"/>
      <c r="M74" s="76">
        <f t="shared" si="10"/>
        <v>12</v>
      </c>
      <c r="N74" s="77"/>
      <c r="O74" s="78"/>
      <c r="P74" s="79">
        <v>12</v>
      </c>
      <c r="Q74" s="80"/>
      <c r="R74" s="72"/>
      <c r="S74" s="34"/>
    </row>
    <row r="75" spans="2:19" s="73" customFormat="1" ht="19.5" customHeight="1">
      <c r="B75" s="74" t="s">
        <v>71</v>
      </c>
      <c r="C75" s="74" t="s">
        <v>26</v>
      </c>
      <c r="D75" s="75" t="s">
        <v>72</v>
      </c>
      <c r="F75" s="76">
        <f t="shared" si="8"/>
        <v>174</v>
      </c>
      <c r="G75" s="76">
        <f t="shared" si="9"/>
        <v>0</v>
      </c>
      <c r="H75" s="77"/>
      <c r="I75" s="78"/>
      <c r="J75" s="78"/>
      <c r="K75" s="78"/>
      <c r="L75" s="79"/>
      <c r="M75" s="76">
        <f t="shared" si="10"/>
        <v>174</v>
      </c>
      <c r="N75" s="77"/>
      <c r="O75" s="78"/>
      <c r="P75" s="79">
        <v>174</v>
      </c>
      <c r="Q75" s="80"/>
      <c r="R75" s="72"/>
      <c r="S75" s="34"/>
    </row>
    <row r="76" spans="2:19" s="73" customFormat="1" ht="19.5" customHeight="1">
      <c r="B76" s="74">
        <v>9400064</v>
      </c>
      <c r="C76" s="74" t="s">
        <v>26</v>
      </c>
      <c r="D76" s="75" t="s">
        <v>73</v>
      </c>
      <c r="F76" s="76">
        <f t="shared" si="8"/>
        <v>163</v>
      </c>
      <c r="G76" s="76">
        <f t="shared" si="9"/>
        <v>0</v>
      </c>
      <c r="H76" s="77"/>
      <c r="I76" s="78"/>
      <c r="J76" s="78"/>
      <c r="K76" s="78"/>
      <c r="L76" s="79"/>
      <c r="M76" s="76">
        <f t="shared" si="10"/>
        <v>0</v>
      </c>
      <c r="N76" s="77"/>
      <c r="O76" s="78"/>
      <c r="P76" s="79"/>
      <c r="Q76" s="80">
        <v>163</v>
      </c>
      <c r="R76" s="72"/>
      <c r="S76" s="34"/>
    </row>
    <row r="77" spans="2:19" s="73" customFormat="1" ht="19.5" customHeight="1">
      <c r="B77" s="74"/>
      <c r="C77" s="74"/>
      <c r="D77" s="82"/>
      <c r="F77" s="84"/>
      <c r="G77" s="84"/>
      <c r="H77" s="85"/>
      <c r="I77" s="86"/>
      <c r="J77" s="86"/>
      <c r="K77" s="86"/>
      <c r="L77" s="87"/>
      <c r="M77" s="84"/>
      <c r="N77" s="85"/>
      <c r="O77" s="86"/>
      <c r="P77" s="87"/>
      <c r="Q77" s="88"/>
      <c r="R77" s="72"/>
      <c r="S77" s="34"/>
    </row>
    <row r="78" spans="2:17" s="34" customFormat="1" ht="18.75">
      <c r="B78" s="28"/>
      <c r="C78" s="28"/>
      <c r="D78" s="29"/>
      <c r="F78" s="89"/>
      <c r="G78" s="90"/>
      <c r="H78" s="38"/>
      <c r="I78" s="38"/>
      <c r="J78" s="38"/>
      <c r="K78" s="38"/>
      <c r="L78" s="38"/>
      <c r="M78" s="90"/>
      <c r="N78" s="38"/>
      <c r="O78" s="38"/>
      <c r="P78" s="38"/>
      <c r="Q78" s="91"/>
    </row>
    <row r="79" spans="2:19" s="50" customFormat="1" ht="18.75">
      <c r="B79" s="92" t="s">
        <v>74</v>
      </c>
      <c r="C79" s="93"/>
      <c r="D79" s="94"/>
      <c r="E79" s="59"/>
      <c r="F79" s="95">
        <f aca="true" t="shared" si="11" ref="F79:Q79">SUM(F80:F83)</f>
        <v>576</v>
      </c>
      <c r="G79" s="96">
        <f t="shared" si="11"/>
        <v>576</v>
      </c>
      <c r="H79" s="97">
        <f t="shared" si="11"/>
        <v>0</v>
      </c>
      <c r="I79" s="98">
        <f t="shared" si="11"/>
        <v>136</v>
      </c>
      <c r="J79" s="98">
        <f t="shared" si="11"/>
        <v>265</v>
      </c>
      <c r="K79" s="98">
        <f t="shared" si="11"/>
        <v>175</v>
      </c>
      <c r="L79" s="99">
        <f t="shared" si="11"/>
        <v>0</v>
      </c>
      <c r="M79" s="96">
        <f t="shared" si="11"/>
        <v>0</v>
      </c>
      <c r="N79" s="97">
        <f t="shared" si="11"/>
        <v>0</v>
      </c>
      <c r="O79" s="98">
        <f t="shared" si="11"/>
        <v>0</v>
      </c>
      <c r="P79" s="99">
        <f t="shared" si="11"/>
        <v>0</v>
      </c>
      <c r="Q79" s="100">
        <f t="shared" si="11"/>
        <v>0</v>
      </c>
      <c r="R79" s="257"/>
      <c r="S79" s="34"/>
    </row>
    <row r="80" spans="2:19" s="73" customFormat="1" ht="19.5" customHeight="1">
      <c r="B80" s="101">
        <v>9400092</v>
      </c>
      <c r="C80" s="101" t="s">
        <v>26</v>
      </c>
      <c r="D80" s="102" t="s">
        <v>75</v>
      </c>
      <c r="F80" s="103">
        <f>SUM(G80,M80,Q80)</f>
        <v>225</v>
      </c>
      <c r="G80" s="103">
        <f>SUM(H80:L80)</f>
        <v>225</v>
      </c>
      <c r="H80" s="104"/>
      <c r="I80" s="105">
        <v>44</v>
      </c>
      <c r="J80" s="105">
        <v>87</v>
      </c>
      <c r="K80" s="105">
        <v>94</v>
      </c>
      <c r="L80" s="106"/>
      <c r="M80" s="103">
        <f>SUM(N80:P80)</f>
        <v>0</v>
      </c>
      <c r="N80" s="104"/>
      <c r="O80" s="105"/>
      <c r="P80" s="106"/>
      <c r="Q80" s="107"/>
      <c r="R80" s="72"/>
      <c r="S80" s="34"/>
    </row>
    <row r="81" spans="2:19" s="73" customFormat="1" ht="19.5" customHeight="1">
      <c r="B81" s="74">
        <v>9400013</v>
      </c>
      <c r="C81" s="74" t="s">
        <v>26</v>
      </c>
      <c r="D81" s="75" t="s">
        <v>76</v>
      </c>
      <c r="F81" s="76">
        <f>SUM(G81,M81,Q81)</f>
        <v>150</v>
      </c>
      <c r="G81" s="76">
        <f>SUM(H81:L81)</f>
        <v>150</v>
      </c>
      <c r="H81" s="77"/>
      <c r="I81" s="78">
        <v>46</v>
      </c>
      <c r="J81" s="78">
        <v>87</v>
      </c>
      <c r="K81" s="78">
        <v>17</v>
      </c>
      <c r="L81" s="79"/>
      <c r="M81" s="76">
        <f>SUM(N81:P81)</f>
        <v>0</v>
      </c>
      <c r="N81" s="77"/>
      <c r="O81" s="78"/>
      <c r="P81" s="79"/>
      <c r="Q81" s="80"/>
      <c r="R81" s="72"/>
      <c r="S81" s="34"/>
    </row>
    <row r="82" spans="2:19" s="73" customFormat="1" ht="19.5" customHeight="1">
      <c r="B82" s="74">
        <v>9400116</v>
      </c>
      <c r="C82" s="74" t="s">
        <v>26</v>
      </c>
      <c r="D82" s="75" t="s">
        <v>77</v>
      </c>
      <c r="F82" s="76">
        <f>SUM(G82,M82,Q82)</f>
        <v>201</v>
      </c>
      <c r="G82" s="76">
        <f>SUM(H82:L82)</f>
        <v>201</v>
      </c>
      <c r="H82" s="77"/>
      <c r="I82" s="78">
        <v>46</v>
      </c>
      <c r="J82" s="78">
        <v>91</v>
      </c>
      <c r="K82" s="78">
        <v>64</v>
      </c>
      <c r="L82" s="79"/>
      <c r="M82" s="76">
        <f>SUM(N82:P82)</f>
        <v>0</v>
      </c>
      <c r="N82" s="77"/>
      <c r="O82" s="78"/>
      <c r="P82" s="79"/>
      <c r="Q82" s="80"/>
      <c r="R82" s="72"/>
      <c r="S82" s="34"/>
    </row>
    <row r="83" spans="2:19" s="73" customFormat="1" ht="19.5" customHeight="1">
      <c r="B83" s="108"/>
      <c r="C83" s="108"/>
      <c r="D83" s="109"/>
      <c r="F83" s="84">
        <f>SUM(G83,M83,Q83)</f>
        <v>0</v>
      </c>
      <c r="G83" s="84">
        <f>SUM(H83:L83)</f>
        <v>0</v>
      </c>
      <c r="H83" s="85"/>
      <c r="I83" s="86"/>
      <c r="J83" s="86"/>
      <c r="K83" s="86"/>
      <c r="L83" s="87"/>
      <c r="M83" s="84">
        <f>SUM(N83:P83)</f>
        <v>0</v>
      </c>
      <c r="N83" s="85"/>
      <c r="O83" s="86"/>
      <c r="P83" s="87"/>
      <c r="Q83" s="88"/>
      <c r="R83" s="72"/>
      <c r="S83" s="34"/>
    </row>
    <row r="84" spans="2:19" s="36" customFormat="1" ht="18" customHeight="1">
      <c r="B84" s="36" t="s">
        <v>179</v>
      </c>
      <c r="D84" s="37"/>
      <c r="S84" s="34"/>
    </row>
    <row r="85" spans="2:17" s="34" customFormat="1" ht="26.25">
      <c r="B85" s="35" t="s">
        <v>78</v>
      </c>
      <c r="C85" s="8"/>
      <c r="D85" s="6"/>
      <c r="F85" s="61"/>
      <c r="G85" s="62"/>
      <c r="H85" s="10"/>
      <c r="I85" s="10"/>
      <c r="J85" s="10"/>
      <c r="K85" s="10"/>
      <c r="L85" s="10"/>
      <c r="M85" s="62"/>
      <c r="N85" s="10"/>
      <c r="O85" s="10"/>
      <c r="P85" s="10"/>
      <c r="Q85" s="63"/>
    </row>
    <row r="86" spans="4:19" s="10" customFormat="1" ht="12.75">
      <c r="D86" s="64"/>
      <c r="S86" s="34"/>
    </row>
    <row r="87" spans="2:19" s="50" customFormat="1" ht="29.25" customHeight="1">
      <c r="B87" s="40" t="s">
        <v>23</v>
      </c>
      <c r="C87" s="41"/>
      <c r="D87" s="42"/>
      <c r="E87" s="49"/>
      <c r="F87" s="43">
        <f aca="true" t="shared" si="12" ref="F87:Q87">SUM(F89)</f>
        <v>19256</v>
      </c>
      <c r="G87" s="44">
        <f t="shared" si="12"/>
        <v>16706</v>
      </c>
      <c r="H87" s="45">
        <f t="shared" si="12"/>
        <v>0</v>
      </c>
      <c r="I87" s="46">
        <f t="shared" si="12"/>
        <v>2471</v>
      </c>
      <c r="J87" s="46">
        <f t="shared" si="12"/>
        <v>7117</v>
      </c>
      <c r="K87" s="46">
        <f t="shared" si="12"/>
        <v>5509</v>
      </c>
      <c r="L87" s="47">
        <f t="shared" si="12"/>
        <v>1609</v>
      </c>
      <c r="M87" s="44">
        <f t="shared" si="12"/>
        <v>2350</v>
      </c>
      <c r="N87" s="45">
        <f t="shared" si="12"/>
        <v>231</v>
      </c>
      <c r="O87" s="46">
        <f t="shared" si="12"/>
        <v>0</v>
      </c>
      <c r="P87" s="47">
        <f t="shared" si="12"/>
        <v>2119</v>
      </c>
      <c r="Q87" s="48">
        <f t="shared" si="12"/>
        <v>200</v>
      </c>
      <c r="R87" s="255"/>
      <c r="S87" s="34"/>
    </row>
    <row r="88" spans="2:19" s="10" customFormat="1" ht="12.75">
      <c r="B88" s="110"/>
      <c r="C88" s="110"/>
      <c r="D88" s="110"/>
      <c r="F88" s="111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1"/>
      <c r="S88" s="34"/>
    </row>
    <row r="89" spans="2:19" s="50" customFormat="1" ht="18.75">
      <c r="B89" s="40" t="s">
        <v>24</v>
      </c>
      <c r="C89" s="41"/>
      <c r="D89" s="42"/>
      <c r="E89" s="49"/>
      <c r="F89" s="43">
        <f aca="true" t="shared" si="13" ref="F89:Q89">SUM(F90:F142)</f>
        <v>19256</v>
      </c>
      <c r="G89" s="44">
        <f t="shared" si="13"/>
        <v>16706</v>
      </c>
      <c r="H89" s="45">
        <f t="shared" si="13"/>
        <v>0</v>
      </c>
      <c r="I89" s="46">
        <f t="shared" si="13"/>
        <v>2471</v>
      </c>
      <c r="J89" s="46">
        <f t="shared" si="13"/>
        <v>7117</v>
      </c>
      <c r="K89" s="46">
        <f t="shared" si="13"/>
        <v>5509</v>
      </c>
      <c r="L89" s="47">
        <f t="shared" si="13"/>
        <v>1609</v>
      </c>
      <c r="M89" s="44">
        <f t="shared" si="13"/>
        <v>2350</v>
      </c>
      <c r="N89" s="45">
        <f t="shared" si="13"/>
        <v>231</v>
      </c>
      <c r="O89" s="46">
        <f t="shared" si="13"/>
        <v>0</v>
      </c>
      <c r="P89" s="47">
        <f t="shared" si="13"/>
        <v>2119</v>
      </c>
      <c r="Q89" s="48">
        <f t="shared" si="13"/>
        <v>200</v>
      </c>
      <c r="R89" s="255"/>
      <c r="S89" s="34"/>
    </row>
    <row r="90" spans="2:19" s="73" customFormat="1" ht="19.5" customHeight="1">
      <c r="B90" s="74">
        <v>9400001</v>
      </c>
      <c r="C90" s="74" t="s">
        <v>26</v>
      </c>
      <c r="D90" s="82" t="s">
        <v>79</v>
      </c>
      <c r="E90" s="112"/>
      <c r="F90" s="76">
        <f aca="true" t="shared" si="14" ref="F90:F121">SUM(G90,M90,Q90)</f>
        <v>255</v>
      </c>
      <c r="G90" s="76">
        <f aca="true" t="shared" si="15" ref="G90:G121">SUM(H90:L90)</f>
        <v>255</v>
      </c>
      <c r="H90" s="77"/>
      <c r="I90" s="78">
        <v>255</v>
      </c>
      <c r="J90" s="78"/>
      <c r="K90" s="78"/>
      <c r="L90" s="79"/>
      <c r="M90" s="76">
        <f aca="true" t="shared" si="16" ref="M90:M121">SUM(N90:P90)</f>
        <v>0</v>
      </c>
      <c r="N90" s="77"/>
      <c r="O90" s="78"/>
      <c r="P90" s="79"/>
      <c r="Q90" s="80"/>
      <c r="R90" s="359"/>
      <c r="S90" s="34"/>
    </row>
    <row r="91" spans="2:19" s="73" customFormat="1" ht="19.5" customHeight="1">
      <c r="B91" s="74">
        <v>9400060</v>
      </c>
      <c r="C91" s="74" t="s">
        <v>26</v>
      </c>
      <c r="D91" s="75" t="s">
        <v>80</v>
      </c>
      <c r="E91" s="112"/>
      <c r="F91" s="76">
        <f t="shared" si="14"/>
        <v>342</v>
      </c>
      <c r="G91" s="76">
        <f t="shared" si="15"/>
        <v>342</v>
      </c>
      <c r="H91" s="77"/>
      <c r="I91" s="78">
        <v>342</v>
      </c>
      <c r="J91" s="78"/>
      <c r="K91" s="78"/>
      <c r="L91" s="79"/>
      <c r="M91" s="76">
        <f t="shared" si="16"/>
        <v>0</v>
      </c>
      <c r="N91" s="77"/>
      <c r="O91" s="78"/>
      <c r="P91" s="79"/>
      <c r="Q91" s="80"/>
      <c r="R91" s="359"/>
      <c r="S91" s="34"/>
    </row>
    <row r="92" spans="2:19" s="73" customFormat="1" ht="19.5" customHeight="1">
      <c r="B92" s="74">
        <v>9400059</v>
      </c>
      <c r="C92" s="74" t="s">
        <v>26</v>
      </c>
      <c r="D92" s="75" t="s">
        <v>81</v>
      </c>
      <c r="E92" s="112"/>
      <c r="F92" s="76">
        <f t="shared" si="14"/>
        <v>328</v>
      </c>
      <c r="G92" s="76">
        <f t="shared" si="15"/>
        <v>328</v>
      </c>
      <c r="H92" s="77"/>
      <c r="I92" s="78">
        <v>328</v>
      </c>
      <c r="J92" s="78"/>
      <c r="K92" s="78"/>
      <c r="L92" s="79"/>
      <c r="M92" s="76">
        <f t="shared" si="16"/>
        <v>0</v>
      </c>
      <c r="N92" s="77"/>
      <c r="O92" s="78"/>
      <c r="P92" s="79"/>
      <c r="Q92" s="80"/>
      <c r="R92" s="359"/>
      <c r="S92" s="34"/>
    </row>
    <row r="93" spans="2:19" s="73" customFormat="1" ht="19.5" customHeight="1">
      <c r="B93" s="74">
        <v>9400082</v>
      </c>
      <c r="C93" s="74" t="s">
        <v>26</v>
      </c>
      <c r="D93" s="75" t="s">
        <v>82</v>
      </c>
      <c r="E93" s="112"/>
      <c r="F93" s="76">
        <f t="shared" si="14"/>
        <v>249</v>
      </c>
      <c r="G93" s="76">
        <f t="shared" si="15"/>
        <v>249</v>
      </c>
      <c r="H93" s="77"/>
      <c r="I93" s="78">
        <v>249</v>
      </c>
      <c r="J93" s="78"/>
      <c r="K93" s="78"/>
      <c r="L93" s="79"/>
      <c r="M93" s="76">
        <f t="shared" si="16"/>
        <v>0</v>
      </c>
      <c r="N93" s="77"/>
      <c r="O93" s="78"/>
      <c r="P93" s="79"/>
      <c r="Q93" s="80"/>
      <c r="R93" s="359"/>
      <c r="S93" s="34"/>
    </row>
    <row r="94" spans="2:19" s="73" customFormat="1" ht="19.5" customHeight="1">
      <c r="B94" s="74">
        <v>9400002</v>
      </c>
      <c r="C94" s="74" t="s">
        <v>26</v>
      </c>
      <c r="D94" s="75" t="s">
        <v>83</v>
      </c>
      <c r="E94" s="112"/>
      <c r="F94" s="76">
        <f t="shared" si="14"/>
        <v>296</v>
      </c>
      <c r="G94" s="76">
        <f t="shared" si="15"/>
        <v>296</v>
      </c>
      <c r="H94" s="77"/>
      <c r="I94" s="78">
        <v>296</v>
      </c>
      <c r="J94" s="78"/>
      <c r="K94" s="78"/>
      <c r="L94" s="79"/>
      <c r="M94" s="76">
        <f t="shared" si="16"/>
        <v>0</v>
      </c>
      <c r="N94" s="77"/>
      <c r="O94" s="78"/>
      <c r="P94" s="79"/>
      <c r="Q94" s="80"/>
      <c r="R94" s="359"/>
      <c r="S94" s="34"/>
    </row>
    <row r="95" spans="2:19" s="73" customFormat="1" ht="19.5" customHeight="1">
      <c r="B95" s="74">
        <v>9400081</v>
      </c>
      <c r="C95" s="74" t="s">
        <v>26</v>
      </c>
      <c r="D95" s="75" t="s">
        <v>84</v>
      </c>
      <c r="E95" s="112"/>
      <c r="F95" s="76">
        <f t="shared" si="14"/>
        <v>172</v>
      </c>
      <c r="G95" s="76">
        <f t="shared" si="15"/>
        <v>172</v>
      </c>
      <c r="H95" s="77"/>
      <c r="I95" s="78">
        <v>172</v>
      </c>
      <c r="J95" s="78"/>
      <c r="K95" s="78"/>
      <c r="L95" s="79"/>
      <c r="M95" s="76">
        <f t="shared" si="16"/>
        <v>0</v>
      </c>
      <c r="N95" s="77"/>
      <c r="O95" s="78"/>
      <c r="P95" s="79"/>
      <c r="Q95" s="80"/>
      <c r="R95" s="359"/>
      <c r="S95" s="34"/>
    </row>
    <row r="96" spans="2:19" s="73" customFormat="1" ht="19.5" customHeight="1">
      <c r="B96" s="74">
        <v>9400058</v>
      </c>
      <c r="C96" s="74" t="s">
        <v>26</v>
      </c>
      <c r="D96" s="75" t="s">
        <v>85</v>
      </c>
      <c r="E96" s="112"/>
      <c r="F96" s="76">
        <f t="shared" si="14"/>
        <v>201</v>
      </c>
      <c r="G96" s="76">
        <f t="shared" si="15"/>
        <v>201</v>
      </c>
      <c r="H96" s="77"/>
      <c r="I96" s="78">
        <v>201</v>
      </c>
      <c r="J96" s="78"/>
      <c r="K96" s="78"/>
      <c r="L96" s="79"/>
      <c r="M96" s="76">
        <f t="shared" si="16"/>
        <v>0</v>
      </c>
      <c r="N96" s="77"/>
      <c r="O96" s="78"/>
      <c r="P96" s="79"/>
      <c r="Q96" s="80"/>
      <c r="R96" s="359"/>
      <c r="S96" s="34"/>
    </row>
    <row r="97" spans="2:19" s="73" customFormat="1" ht="19.5" customHeight="1">
      <c r="B97" s="74">
        <v>9400057</v>
      </c>
      <c r="C97" s="74" t="s">
        <v>26</v>
      </c>
      <c r="D97" s="75" t="s">
        <v>86</v>
      </c>
      <c r="E97" s="112"/>
      <c r="F97" s="76">
        <f t="shared" si="14"/>
        <v>200</v>
      </c>
      <c r="G97" s="76">
        <f t="shared" si="15"/>
        <v>200</v>
      </c>
      <c r="H97" s="77"/>
      <c r="I97" s="78">
        <v>200</v>
      </c>
      <c r="J97" s="78"/>
      <c r="K97" s="78"/>
      <c r="L97" s="79"/>
      <c r="M97" s="76">
        <f t="shared" si="16"/>
        <v>0</v>
      </c>
      <c r="N97" s="77"/>
      <c r="O97" s="78"/>
      <c r="P97" s="79"/>
      <c r="Q97" s="80"/>
      <c r="R97" s="359"/>
      <c r="S97" s="34"/>
    </row>
    <row r="98" spans="2:19" s="73" customFormat="1" ht="19.5" customHeight="1">
      <c r="B98" s="74">
        <v>9400139</v>
      </c>
      <c r="C98" s="74" t="s">
        <v>26</v>
      </c>
      <c r="D98" s="75" t="s">
        <v>87</v>
      </c>
      <c r="E98" s="112"/>
      <c r="F98" s="76">
        <f t="shared" si="14"/>
        <v>140</v>
      </c>
      <c r="G98" s="76">
        <f t="shared" si="15"/>
        <v>140</v>
      </c>
      <c r="H98" s="77"/>
      <c r="I98" s="78">
        <v>140</v>
      </c>
      <c r="J98" s="78"/>
      <c r="K98" s="78"/>
      <c r="L98" s="79"/>
      <c r="M98" s="76">
        <f t="shared" si="16"/>
        <v>0</v>
      </c>
      <c r="N98" s="77"/>
      <c r="O98" s="78"/>
      <c r="P98" s="79"/>
      <c r="Q98" s="80"/>
      <c r="R98" s="359"/>
      <c r="S98" s="34"/>
    </row>
    <row r="99" spans="2:19" s="73" customFormat="1" ht="19.5" customHeight="1">
      <c r="B99" s="74">
        <v>9400099</v>
      </c>
      <c r="C99" s="74" t="s">
        <v>26</v>
      </c>
      <c r="D99" s="75" t="s">
        <v>88</v>
      </c>
      <c r="E99" s="112"/>
      <c r="F99" s="76">
        <f t="shared" si="14"/>
        <v>127</v>
      </c>
      <c r="G99" s="76">
        <f t="shared" si="15"/>
        <v>127</v>
      </c>
      <c r="H99" s="77"/>
      <c r="I99" s="78">
        <v>127</v>
      </c>
      <c r="J99" s="78"/>
      <c r="K99" s="78"/>
      <c r="L99" s="79"/>
      <c r="M99" s="76">
        <f t="shared" si="16"/>
        <v>0</v>
      </c>
      <c r="N99" s="77"/>
      <c r="O99" s="78"/>
      <c r="P99" s="79"/>
      <c r="Q99" s="80"/>
      <c r="R99" s="359"/>
      <c r="S99" s="34"/>
    </row>
    <row r="100" spans="2:19" s="73" customFormat="1" ht="19.5" customHeight="1">
      <c r="B100" s="74">
        <v>9400100</v>
      </c>
      <c r="C100" s="74" t="s">
        <v>26</v>
      </c>
      <c r="D100" s="75" t="s">
        <v>89</v>
      </c>
      <c r="E100" s="112"/>
      <c r="F100" s="76">
        <f t="shared" si="14"/>
        <v>114</v>
      </c>
      <c r="G100" s="76">
        <f t="shared" si="15"/>
        <v>114</v>
      </c>
      <c r="H100" s="77"/>
      <c r="I100" s="78">
        <v>114</v>
      </c>
      <c r="J100" s="78"/>
      <c r="K100" s="78"/>
      <c r="L100" s="79"/>
      <c r="M100" s="76">
        <f t="shared" si="16"/>
        <v>0</v>
      </c>
      <c r="N100" s="77"/>
      <c r="O100" s="78"/>
      <c r="P100" s="79"/>
      <c r="Q100" s="80"/>
      <c r="R100" s="359"/>
      <c r="S100" s="34"/>
    </row>
    <row r="101" spans="2:19" s="73" customFormat="1" ht="19.5" customHeight="1">
      <c r="B101" s="74">
        <v>9400042</v>
      </c>
      <c r="C101" s="74" t="s">
        <v>26</v>
      </c>
      <c r="D101" s="75" t="s">
        <v>90</v>
      </c>
      <c r="E101" s="112"/>
      <c r="F101" s="76">
        <f t="shared" si="14"/>
        <v>442</v>
      </c>
      <c r="G101" s="76">
        <f t="shared" si="15"/>
        <v>442</v>
      </c>
      <c r="H101" s="77"/>
      <c r="I101" s="78"/>
      <c r="J101" s="78">
        <v>442</v>
      </c>
      <c r="K101" s="78"/>
      <c r="L101" s="79"/>
      <c r="M101" s="76">
        <f t="shared" si="16"/>
        <v>0</v>
      </c>
      <c r="N101" s="77"/>
      <c r="O101" s="78"/>
      <c r="P101" s="79"/>
      <c r="Q101" s="80"/>
      <c r="R101" s="359"/>
      <c r="S101" s="34"/>
    </row>
    <row r="102" spans="2:19" s="73" customFormat="1" ht="19.5" customHeight="1">
      <c r="B102" s="74">
        <v>9400043</v>
      </c>
      <c r="C102" s="74" t="s">
        <v>26</v>
      </c>
      <c r="D102" s="75" t="s">
        <v>91</v>
      </c>
      <c r="E102" s="112"/>
      <c r="F102" s="76">
        <f t="shared" si="14"/>
        <v>770</v>
      </c>
      <c r="G102" s="76">
        <f t="shared" si="15"/>
        <v>770</v>
      </c>
      <c r="H102" s="77"/>
      <c r="I102" s="78"/>
      <c r="J102" s="78">
        <v>770</v>
      </c>
      <c r="K102" s="78"/>
      <c r="L102" s="79"/>
      <c r="M102" s="76">
        <f t="shared" si="16"/>
        <v>0</v>
      </c>
      <c r="N102" s="77"/>
      <c r="O102" s="78"/>
      <c r="P102" s="79"/>
      <c r="Q102" s="80"/>
      <c r="R102" s="359"/>
      <c r="S102" s="34"/>
    </row>
    <row r="103" spans="2:19" s="73" customFormat="1" ht="19.5" customHeight="1">
      <c r="B103" s="74">
        <v>9400080</v>
      </c>
      <c r="C103" s="74" t="s">
        <v>26</v>
      </c>
      <c r="D103" s="75" t="s">
        <v>92</v>
      </c>
      <c r="E103" s="112"/>
      <c r="F103" s="76">
        <f t="shared" si="14"/>
        <v>512</v>
      </c>
      <c r="G103" s="76">
        <f t="shared" si="15"/>
        <v>512</v>
      </c>
      <c r="H103" s="77"/>
      <c r="I103" s="78"/>
      <c r="J103" s="78">
        <v>512</v>
      </c>
      <c r="K103" s="78"/>
      <c r="L103" s="79"/>
      <c r="M103" s="76">
        <f t="shared" si="16"/>
        <v>0</v>
      </c>
      <c r="N103" s="77"/>
      <c r="O103" s="78"/>
      <c r="P103" s="79"/>
      <c r="Q103" s="80"/>
      <c r="R103" s="359"/>
      <c r="S103" s="34"/>
    </row>
    <row r="104" spans="2:19" s="73" customFormat="1" ht="19.5" customHeight="1">
      <c r="B104" s="74">
        <v>9400048</v>
      </c>
      <c r="C104" s="74" t="s">
        <v>26</v>
      </c>
      <c r="D104" s="75" t="s">
        <v>93</v>
      </c>
      <c r="E104" s="112"/>
      <c r="F104" s="76">
        <f t="shared" si="14"/>
        <v>493</v>
      </c>
      <c r="G104" s="76">
        <f t="shared" si="15"/>
        <v>493</v>
      </c>
      <c r="H104" s="77"/>
      <c r="I104" s="78"/>
      <c r="J104" s="78">
        <v>493</v>
      </c>
      <c r="K104" s="78"/>
      <c r="L104" s="79"/>
      <c r="M104" s="76">
        <f t="shared" si="16"/>
        <v>0</v>
      </c>
      <c r="N104" s="77"/>
      <c r="O104" s="78"/>
      <c r="P104" s="79"/>
      <c r="Q104" s="80"/>
      <c r="R104" s="359"/>
      <c r="S104" s="34"/>
    </row>
    <row r="105" spans="2:19" s="73" customFormat="1" ht="19.5" customHeight="1">
      <c r="B105" s="74">
        <v>9400078</v>
      </c>
      <c r="C105" s="74" t="s">
        <v>26</v>
      </c>
      <c r="D105" s="75" t="s">
        <v>94</v>
      </c>
      <c r="E105" s="112"/>
      <c r="F105" s="76">
        <f t="shared" si="14"/>
        <v>517</v>
      </c>
      <c r="G105" s="76">
        <f t="shared" si="15"/>
        <v>517</v>
      </c>
      <c r="H105" s="77"/>
      <c r="I105" s="78"/>
      <c r="J105" s="78">
        <v>517</v>
      </c>
      <c r="K105" s="78"/>
      <c r="L105" s="79"/>
      <c r="M105" s="76">
        <f t="shared" si="16"/>
        <v>0</v>
      </c>
      <c r="N105" s="77"/>
      <c r="O105" s="78"/>
      <c r="P105" s="79"/>
      <c r="Q105" s="80"/>
      <c r="R105" s="359"/>
      <c r="S105" s="34"/>
    </row>
    <row r="106" spans="2:19" s="73" customFormat="1" ht="19.5" customHeight="1">
      <c r="B106" s="74">
        <v>9400049</v>
      </c>
      <c r="C106" s="74" t="s">
        <v>26</v>
      </c>
      <c r="D106" s="75" t="s">
        <v>95</v>
      </c>
      <c r="E106" s="112"/>
      <c r="F106" s="76">
        <f t="shared" si="14"/>
        <v>557</v>
      </c>
      <c r="G106" s="76">
        <f t="shared" si="15"/>
        <v>557</v>
      </c>
      <c r="H106" s="77"/>
      <c r="I106" s="78"/>
      <c r="J106" s="78">
        <v>557</v>
      </c>
      <c r="K106" s="78"/>
      <c r="L106" s="79"/>
      <c r="M106" s="76">
        <f t="shared" si="16"/>
        <v>0</v>
      </c>
      <c r="N106" s="77"/>
      <c r="O106" s="78"/>
      <c r="P106" s="79"/>
      <c r="Q106" s="80"/>
      <c r="R106" s="359"/>
      <c r="S106" s="34"/>
    </row>
    <row r="107" spans="2:19" s="73" customFormat="1" ht="19.5" customHeight="1">
      <c r="B107" s="74">
        <v>9400055</v>
      </c>
      <c r="C107" s="74" t="s">
        <v>26</v>
      </c>
      <c r="D107" s="75" t="s">
        <v>96</v>
      </c>
      <c r="E107" s="112"/>
      <c r="F107" s="76">
        <f t="shared" si="14"/>
        <v>3</v>
      </c>
      <c r="G107" s="76">
        <f t="shared" si="15"/>
        <v>3</v>
      </c>
      <c r="H107" s="77"/>
      <c r="I107" s="78">
        <v>1</v>
      </c>
      <c r="J107" s="78">
        <v>2</v>
      </c>
      <c r="K107" s="78"/>
      <c r="L107" s="79"/>
      <c r="M107" s="76">
        <f t="shared" si="16"/>
        <v>0</v>
      </c>
      <c r="N107" s="77"/>
      <c r="O107" s="78"/>
      <c r="P107" s="79"/>
      <c r="Q107" s="80"/>
      <c r="R107" s="359"/>
      <c r="S107" s="34"/>
    </row>
    <row r="108" spans="2:19" s="73" customFormat="1" ht="19.5" customHeight="1">
      <c r="B108" s="74">
        <v>9400079</v>
      </c>
      <c r="C108" s="74" t="s">
        <v>26</v>
      </c>
      <c r="D108" s="75" t="s">
        <v>97</v>
      </c>
      <c r="E108" s="112"/>
      <c r="F108" s="76">
        <f t="shared" si="14"/>
        <v>524</v>
      </c>
      <c r="G108" s="76">
        <f t="shared" si="15"/>
        <v>524</v>
      </c>
      <c r="H108" s="77"/>
      <c r="I108" s="78"/>
      <c r="J108" s="78">
        <v>524</v>
      </c>
      <c r="K108" s="78"/>
      <c r="L108" s="79"/>
      <c r="M108" s="76">
        <f t="shared" si="16"/>
        <v>0</v>
      </c>
      <c r="N108" s="77"/>
      <c r="O108" s="78"/>
      <c r="P108" s="79"/>
      <c r="Q108" s="80"/>
      <c r="R108" s="359"/>
      <c r="S108" s="34"/>
    </row>
    <row r="109" spans="2:19" s="73" customFormat="1" ht="19.5" customHeight="1">
      <c r="B109" s="74">
        <v>9400056</v>
      </c>
      <c r="C109" s="74" t="s">
        <v>26</v>
      </c>
      <c r="D109" s="75" t="s">
        <v>98</v>
      </c>
      <c r="E109" s="112"/>
      <c r="F109" s="76">
        <f t="shared" si="14"/>
        <v>9</v>
      </c>
      <c r="G109" s="76">
        <f t="shared" si="15"/>
        <v>9</v>
      </c>
      <c r="H109" s="77"/>
      <c r="I109" s="78">
        <v>2</v>
      </c>
      <c r="J109" s="78">
        <v>7</v>
      </c>
      <c r="K109" s="78"/>
      <c r="L109" s="79"/>
      <c r="M109" s="76">
        <f t="shared" si="16"/>
        <v>0</v>
      </c>
      <c r="N109" s="77"/>
      <c r="O109" s="78"/>
      <c r="P109" s="79"/>
      <c r="Q109" s="80"/>
      <c r="R109" s="359"/>
      <c r="S109" s="34"/>
    </row>
    <row r="110" spans="2:19" s="73" customFormat="1" ht="19.5" customHeight="1">
      <c r="B110" s="74">
        <v>9400044</v>
      </c>
      <c r="C110" s="74" t="s">
        <v>26</v>
      </c>
      <c r="D110" s="75" t="s">
        <v>99</v>
      </c>
      <c r="E110" s="112"/>
      <c r="F110" s="76">
        <f t="shared" si="14"/>
        <v>472</v>
      </c>
      <c r="G110" s="76">
        <f t="shared" si="15"/>
        <v>472</v>
      </c>
      <c r="H110" s="77"/>
      <c r="I110" s="78"/>
      <c r="J110" s="78">
        <v>472</v>
      </c>
      <c r="K110" s="78"/>
      <c r="L110" s="79"/>
      <c r="M110" s="76">
        <f t="shared" si="16"/>
        <v>0</v>
      </c>
      <c r="N110" s="77"/>
      <c r="O110" s="78"/>
      <c r="P110" s="79"/>
      <c r="Q110" s="80"/>
      <c r="R110" s="359"/>
      <c r="S110" s="34"/>
    </row>
    <row r="111" spans="2:19" s="73" customFormat="1" ht="19.5" customHeight="1">
      <c r="B111" s="74">
        <v>9400045</v>
      </c>
      <c r="C111" s="74" t="s">
        <v>26</v>
      </c>
      <c r="D111" s="75" t="s">
        <v>100</v>
      </c>
      <c r="E111" s="112"/>
      <c r="F111" s="76">
        <f t="shared" si="14"/>
        <v>338</v>
      </c>
      <c r="G111" s="76">
        <f t="shared" si="15"/>
        <v>338</v>
      </c>
      <c r="H111" s="77"/>
      <c r="I111" s="78"/>
      <c r="J111" s="78">
        <v>338</v>
      </c>
      <c r="K111" s="78"/>
      <c r="L111" s="79"/>
      <c r="M111" s="76">
        <f t="shared" si="16"/>
        <v>0</v>
      </c>
      <c r="N111" s="77"/>
      <c r="O111" s="78"/>
      <c r="P111" s="79"/>
      <c r="Q111" s="80"/>
      <c r="R111" s="359"/>
      <c r="S111" s="34"/>
    </row>
    <row r="112" spans="2:19" s="73" customFormat="1" ht="19.5" customHeight="1">
      <c r="B112" s="74">
        <v>9400047</v>
      </c>
      <c r="C112" s="74" t="s">
        <v>26</v>
      </c>
      <c r="D112" s="75" t="s">
        <v>101</v>
      </c>
      <c r="E112" s="112"/>
      <c r="F112" s="76">
        <f t="shared" si="14"/>
        <v>486</v>
      </c>
      <c r="G112" s="76">
        <f t="shared" si="15"/>
        <v>486</v>
      </c>
      <c r="H112" s="77"/>
      <c r="I112" s="78"/>
      <c r="J112" s="78">
        <v>486</v>
      </c>
      <c r="K112" s="78"/>
      <c r="L112" s="79"/>
      <c r="M112" s="76">
        <f t="shared" si="16"/>
        <v>0</v>
      </c>
      <c r="N112" s="77"/>
      <c r="O112" s="78"/>
      <c r="P112" s="79"/>
      <c r="Q112" s="80"/>
      <c r="R112" s="359"/>
      <c r="S112" s="34"/>
    </row>
    <row r="113" spans="2:19" s="73" customFormat="1" ht="19.5" customHeight="1">
      <c r="B113" s="74">
        <v>9400095</v>
      </c>
      <c r="C113" s="74" t="s">
        <v>26</v>
      </c>
      <c r="D113" s="75" t="s">
        <v>102</v>
      </c>
      <c r="E113" s="112"/>
      <c r="F113" s="76">
        <f t="shared" si="14"/>
        <v>398</v>
      </c>
      <c r="G113" s="76">
        <f t="shared" si="15"/>
        <v>398</v>
      </c>
      <c r="H113" s="77"/>
      <c r="I113" s="78"/>
      <c r="J113" s="78">
        <v>398</v>
      </c>
      <c r="K113" s="78"/>
      <c r="L113" s="79"/>
      <c r="M113" s="76">
        <f t="shared" si="16"/>
        <v>0</v>
      </c>
      <c r="N113" s="77"/>
      <c r="O113" s="78"/>
      <c r="P113" s="79"/>
      <c r="Q113" s="80"/>
      <c r="R113" s="359"/>
      <c r="S113" s="34"/>
    </row>
    <row r="114" spans="2:19" s="73" customFormat="1" ht="19.5" customHeight="1">
      <c r="B114" s="74">
        <v>9400067</v>
      </c>
      <c r="C114" s="74" t="s">
        <v>26</v>
      </c>
      <c r="D114" s="75" t="s">
        <v>103</v>
      </c>
      <c r="E114" s="112"/>
      <c r="F114" s="76">
        <f t="shared" si="14"/>
        <v>269</v>
      </c>
      <c r="G114" s="76">
        <f t="shared" si="15"/>
        <v>269</v>
      </c>
      <c r="H114" s="77"/>
      <c r="I114" s="78"/>
      <c r="J114" s="78">
        <v>269</v>
      </c>
      <c r="K114" s="78"/>
      <c r="L114" s="79"/>
      <c r="M114" s="76">
        <f t="shared" si="16"/>
        <v>0</v>
      </c>
      <c r="N114" s="77"/>
      <c r="O114" s="78"/>
      <c r="P114" s="79"/>
      <c r="Q114" s="80"/>
      <c r="R114" s="359"/>
      <c r="S114" s="34"/>
    </row>
    <row r="115" spans="2:19" s="73" customFormat="1" ht="19.5" customHeight="1">
      <c r="B115" s="74">
        <v>9400068</v>
      </c>
      <c r="C115" s="74" t="s">
        <v>26</v>
      </c>
      <c r="D115" s="75" t="s">
        <v>104</v>
      </c>
      <c r="E115" s="112"/>
      <c r="F115" s="76">
        <f t="shared" si="14"/>
        <v>418</v>
      </c>
      <c r="G115" s="76">
        <f t="shared" si="15"/>
        <v>418</v>
      </c>
      <c r="H115" s="77"/>
      <c r="I115" s="78"/>
      <c r="J115" s="78">
        <v>418</v>
      </c>
      <c r="K115" s="78"/>
      <c r="L115" s="79"/>
      <c r="M115" s="76">
        <f t="shared" si="16"/>
        <v>0</v>
      </c>
      <c r="N115" s="77"/>
      <c r="O115" s="78"/>
      <c r="P115" s="79"/>
      <c r="Q115" s="80"/>
      <c r="R115" s="359"/>
      <c r="S115" s="34"/>
    </row>
    <row r="116" spans="2:19" s="73" customFormat="1" ht="19.5" customHeight="1">
      <c r="B116" s="74">
        <v>9400069</v>
      </c>
      <c r="C116" s="74" t="s">
        <v>26</v>
      </c>
      <c r="D116" s="75" t="s">
        <v>105</v>
      </c>
      <c r="E116" s="112"/>
      <c r="F116" s="76">
        <f t="shared" si="14"/>
        <v>531</v>
      </c>
      <c r="G116" s="76">
        <f t="shared" si="15"/>
        <v>531</v>
      </c>
      <c r="H116" s="77"/>
      <c r="I116" s="78"/>
      <c r="J116" s="78">
        <v>531</v>
      </c>
      <c r="K116" s="78"/>
      <c r="L116" s="79"/>
      <c r="M116" s="76">
        <f t="shared" si="16"/>
        <v>0</v>
      </c>
      <c r="N116" s="77"/>
      <c r="O116" s="78"/>
      <c r="P116" s="79"/>
      <c r="Q116" s="80"/>
      <c r="R116" s="359"/>
      <c r="S116" s="34"/>
    </row>
    <row r="117" spans="2:19" s="73" customFormat="1" ht="19.5" customHeight="1">
      <c r="B117" s="74">
        <v>9400107</v>
      </c>
      <c r="C117" s="74" t="s">
        <v>26</v>
      </c>
      <c r="D117" s="75" t="s">
        <v>106</v>
      </c>
      <c r="E117" s="112"/>
      <c r="F117" s="76">
        <f t="shared" si="14"/>
        <v>321</v>
      </c>
      <c r="G117" s="76">
        <f t="shared" si="15"/>
        <v>321</v>
      </c>
      <c r="H117" s="77"/>
      <c r="I117" s="78"/>
      <c r="J117" s="78">
        <v>321</v>
      </c>
      <c r="K117" s="78"/>
      <c r="L117" s="79"/>
      <c r="M117" s="76">
        <f t="shared" si="16"/>
        <v>0</v>
      </c>
      <c r="N117" s="77"/>
      <c r="O117" s="78"/>
      <c r="P117" s="79"/>
      <c r="Q117" s="80"/>
      <c r="R117" s="359"/>
      <c r="S117" s="34"/>
    </row>
    <row r="118" spans="2:19" s="73" customFormat="1" ht="19.5" customHeight="1">
      <c r="B118" s="74">
        <v>9400109</v>
      </c>
      <c r="C118" s="74" t="s">
        <v>26</v>
      </c>
      <c r="D118" s="75" t="s">
        <v>107</v>
      </c>
      <c r="E118" s="112"/>
      <c r="F118" s="76">
        <f t="shared" si="14"/>
        <v>8</v>
      </c>
      <c r="G118" s="76">
        <f t="shared" si="15"/>
        <v>8</v>
      </c>
      <c r="H118" s="77"/>
      <c r="I118" s="78">
        <v>4</v>
      </c>
      <c r="J118" s="78">
        <v>4</v>
      </c>
      <c r="K118" s="78"/>
      <c r="L118" s="79"/>
      <c r="M118" s="76">
        <f t="shared" si="16"/>
        <v>0</v>
      </c>
      <c r="N118" s="77"/>
      <c r="O118" s="78"/>
      <c r="P118" s="79"/>
      <c r="Q118" s="80"/>
      <c r="R118" s="359"/>
      <c r="S118" s="34"/>
    </row>
    <row r="119" spans="2:19" s="73" customFormat="1" ht="19.5" customHeight="1">
      <c r="B119" s="74">
        <v>9400160</v>
      </c>
      <c r="C119" s="74" t="s">
        <v>26</v>
      </c>
      <c r="D119" s="82" t="s">
        <v>108</v>
      </c>
      <c r="E119" s="112"/>
      <c r="F119" s="76">
        <f t="shared" si="14"/>
        <v>96</v>
      </c>
      <c r="G119" s="76">
        <f t="shared" si="15"/>
        <v>96</v>
      </c>
      <c r="H119" s="77"/>
      <c r="I119" s="78">
        <v>40</v>
      </c>
      <c r="J119" s="78">
        <v>56</v>
      </c>
      <c r="K119" s="113"/>
      <c r="L119" s="79"/>
      <c r="M119" s="76">
        <f t="shared" si="16"/>
        <v>0</v>
      </c>
      <c r="N119" s="77"/>
      <c r="O119" s="78"/>
      <c r="P119" s="79"/>
      <c r="Q119" s="80"/>
      <c r="R119" s="359"/>
      <c r="S119" s="34"/>
    </row>
    <row r="120" spans="2:19" s="73" customFormat="1" ht="19.5" customHeight="1">
      <c r="B120" s="83">
        <v>9400150</v>
      </c>
      <c r="C120" s="74" t="s">
        <v>26</v>
      </c>
      <c r="D120" s="75" t="s">
        <v>109</v>
      </c>
      <c r="E120" s="112"/>
      <c r="F120" s="76">
        <f t="shared" si="14"/>
        <v>589</v>
      </c>
      <c r="G120" s="76">
        <f t="shared" si="15"/>
        <v>589</v>
      </c>
      <c r="H120" s="77"/>
      <c r="I120" s="113"/>
      <c r="J120" s="113"/>
      <c r="K120" s="78">
        <v>589</v>
      </c>
      <c r="L120" s="79"/>
      <c r="M120" s="76">
        <f t="shared" si="16"/>
        <v>0</v>
      </c>
      <c r="N120" s="77"/>
      <c r="O120" s="78"/>
      <c r="P120" s="79"/>
      <c r="Q120" s="80"/>
      <c r="R120" s="359"/>
      <c r="S120" s="34"/>
    </row>
    <row r="121" spans="2:19" s="73" customFormat="1" ht="19.5" customHeight="1">
      <c r="B121" s="74">
        <v>9400025</v>
      </c>
      <c r="C121" s="74" t="s">
        <v>26</v>
      </c>
      <c r="D121" s="75" t="s">
        <v>110</v>
      </c>
      <c r="E121" s="112"/>
      <c r="F121" s="76">
        <f t="shared" si="14"/>
        <v>587</v>
      </c>
      <c r="G121" s="76">
        <f t="shared" si="15"/>
        <v>587</v>
      </c>
      <c r="H121" s="77"/>
      <c r="I121" s="78"/>
      <c r="J121" s="78"/>
      <c r="K121" s="78">
        <v>587</v>
      </c>
      <c r="L121" s="79"/>
      <c r="M121" s="76">
        <f t="shared" si="16"/>
        <v>0</v>
      </c>
      <c r="N121" s="77"/>
      <c r="O121" s="78"/>
      <c r="P121" s="79"/>
      <c r="Q121" s="80"/>
      <c r="R121" s="359"/>
      <c r="S121" s="34"/>
    </row>
    <row r="122" spans="2:19" s="73" customFormat="1" ht="19.5" customHeight="1">
      <c r="B122" s="74">
        <v>9400026</v>
      </c>
      <c r="C122" s="74" t="s">
        <v>26</v>
      </c>
      <c r="D122" s="75" t="s">
        <v>111</v>
      </c>
      <c r="E122" s="112"/>
      <c r="F122" s="76">
        <f aca="true" t="shared" si="17" ref="F122:F141">SUM(G122,M122,Q122)</f>
        <v>423</v>
      </c>
      <c r="G122" s="76">
        <f aca="true" t="shared" si="18" ref="G122:G141">SUM(H122:L122)</f>
        <v>423</v>
      </c>
      <c r="H122" s="77"/>
      <c r="I122" s="78"/>
      <c r="J122" s="78"/>
      <c r="K122" s="78">
        <v>423</v>
      </c>
      <c r="L122" s="79"/>
      <c r="M122" s="76">
        <f aca="true" t="shared" si="19" ref="M122:M141">SUM(N122:P122)</f>
        <v>0</v>
      </c>
      <c r="N122" s="77"/>
      <c r="O122" s="78"/>
      <c r="P122" s="79"/>
      <c r="Q122" s="80"/>
      <c r="R122" s="359"/>
      <c r="S122" s="34"/>
    </row>
    <row r="123" spans="2:19" s="73" customFormat="1" ht="19.5" customHeight="1">
      <c r="B123" s="74">
        <v>9400017</v>
      </c>
      <c r="C123" s="74" t="s">
        <v>26</v>
      </c>
      <c r="D123" s="75" t="s">
        <v>112</v>
      </c>
      <c r="E123" s="112"/>
      <c r="F123" s="76">
        <f t="shared" si="17"/>
        <v>556</v>
      </c>
      <c r="G123" s="76">
        <f t="shared" si="18"/>
        <v>556</v>
      </c>
      <c r="H123" s="77"/>
      <c r="I123" s="78"/>
      <c r="J123" s="78"/>
      <c r="K123" s="78">
        <v>556</v>
      </c>
      <c r="L123" s="79"/>
      <c r="M123" s="76">
        <f t="shared" si="19"/>
        <v>0</v>
      </c>
      <c r="N123" s="77"/>
      <c r="O123" s="78"/>
      <c r="P123" s="79"/>
      <c r="Q123" s="80"/>
      <c r="R123" s="359"/>
      <c r="S123" s="34"/>
    </row>
    <row r="124" spans="2:19" s="73" customFormat="1" ht="19.5" customHeight="1">
      <c r="B124" s="74">
        <v>9400077</v>
      </c>
      <c r="C124" s="74" t="s">
        <v>26</v>
      </c>
      <c r="D124" s="75" t="s">
        <v>113</v>
      </c>
      <c r="E124" s="112"/>
      <c r="F124" s="76">
        <f t="shared" si="17"/>
        <v>843</v>
      </c>
      <c r="G124" s="76">
        <f t="shared" si="18"/>
        <v>843</v>
      </c>
      <c r="H124" s="77"/>
      <c r="I124" s="78"/>
      <c r="J124" s="78"/>
      <c r="K124" s="78">
        <v>843</v>
      </c>
      <c r="L124" s="79"/>
      <c r="M124" s="76">
        <f t="shared" si="19"/>
        <v>0</v>
      </c>
      <c r="N124" s="77"/>
      <c r="O124" s="78"/>
      <c r="P124" s="79"/>
      <c r="Q124" s="80"/>
      <c r="R124" s="359"/>
      <c r="S124" s="34"/>
    </row>
    <row r="125" spans="2:19" s="73" customFormat="1" ht="19.5" customHeight="1">
      <c r="B125" s="74">
        <v>9400114</v>
      </c>
      <c r="C125" s="74" t="s">
        <v>26</v>
      </c>
      <c r="D125" s="75" t="s">
        <v>114</v>
      </c>
      <c r="E125" s="112"/>
      <c r="F125" s="76">
        <f t="shared" si="17"/>
        <v>530</v>
      </c>
      <c r="G125" s="76">
        <f t="shared" si="18"/>
        <v>530</v>
      </c>
      <c r="H125" s="77"/>
      <c r="I125" s="78"/>
      <c r="J125" s="78"/>
      <c r="K125" s="78">
        <v>530</v>
      </c>
      <c r="L125" s="79"/>
      <c r="M125" s="76">
        <f t="shared" si="19"/>
        <v>0</v>
      </c>
      <c r="N125" s="77"/>
      <c r="O125" s="78"/>
      <c r="P125" s="79"/>
      <c r="Q125" s="80"/>
      <c r="R125" s="359"/>
      <c r="S125" s="34"/>
    </row>
    <row r="126" spans="2:19" s="73" customFormat="1" ht="19.5" customHeight="1">
      <c r="B126" s="74">
        <v>9400115</v>
      </c>
      <c r="C126" s="74" t="s">
        <v>26</v>
      </c>
      <c r="D126" s="82" t="s">
        <v>115</v>
      </c>
      <c r="E126" s="112"/>
      <c r="F126" s="76">
        <f t="shared" si="17"/>
        <v>666</v>
      </c>
      <c r="G126" s="114">
        <f t="shared" si="18"/>
        <v>666</v>
      </c>
      <c r="H126" s="115"/>
      <c r="I126" s="116"/>
      <c r="J126" s="116"/>
      <c r="K126" s="78">
        <v>666</v>
      </c>
      <c r="L126" s="79"/>
      <c r="M126" s="114">
        <f t="shared" si="19"/>
        <v>0</v>
      </c>
      <c r="N126" s="115"/>
      <c r="O126" s="116"/>
      <c r="P126" s="79"/>
      <c r="Q126" s="80"/>
      <c r="R126" s="359"/>
      <c r="S126" s="34"/>
    </row>
    <row r="127" spans="2:19" s="73" customFormat="1" ht="19.5" customHeight="1">
      <c r="B127" s="74">
        <v>9400157</v>
      </c>
      <c r="C127" s="74" t="s">
        <v>26</v>
      </c>
      <c r="D127" s="82" t="s">
        <v>116</v>
      </c>
      <c r="E127" s="112"/>
      <c r="F127" s="76">
        <f t="shared" si="17"/>
        <v>527</v>
      </c>
      <c r="G127" s="114">
        <f t="shared" si="18"/>
        <v>527</v>
      </c>
      <c r="H127" s="115"/>
      <c r="I127" s="116"/>
      <c r="J127" s="116"/>
      <c r="K127" s="78">
        <v>527</v>
      </c>
      <c r="L127" s="79"/>
      <c r="M127" s="114">
        <f t="shared" si="19"/>
        <v>0</v>
      </c>
      <c r="N127" s="115"/>
      <c r="O127" s="116"/>
      <c r="P127" s="79"/>
      <c r="Q127" s="80"/>
      <c r="R127" s="359"/>
      <c r="S127" s="34"/>
    </row>
    <row r="128" spans="2:19" s="73" customFormat="1" ht="19.5" customHeight="1">
      <c r="B128" s="74">
        <v>9400162</v>
      </c>
      <c r="C128" s="74" t="s">
        <v>26</v>
      </c>
      <c r="D128" s="82" t="s">
        <v>117</v>
      </c>
      <c r="E128" s="112"/>
      <c r="F128" s="76">
        <f t="shared" si="17"/>
        <v>239</v>
      </c>
      <c r="G128" s="114">
        <f t="shared" si="18"/>
        <v>239</v>
      </c>
      <c r="H128" s="115"/>
      <c r="I128" s="116"/>
      <c r="J128" s="116"/>
      <c r="K128" s="78">
        <v>239</v>
      </c>
      <c r="L128" s="79"/>
      <c r="M128" s="114">
        <f t="shared" si="19"/>
        <v>0</v>
      </c>
      <c r="N128" s="115"/>
      <c r="O128" s="116"/>
      <c r="P128" s="79"/>
      <c r="Q128" s="80"/>
      <c r="R128" s="359"/>
      <c r="S128" s="34"/>
    </row>
    <row r="129" spans="2:19" s="73" customFormat="1" ht="19.5" customHeight="1">
      <c r="B129" s="74">
        <v>9400164</v>
      </c>
      <c r="C129" s="74" t="s">
        <v>26</v>
      </c>
      <c r="D129" s="82" t="s">
        <v>118</v>
      </c>
      <c r="E129" s="112"/>
      <c r="F129" s="76">
        <f t="shared" si="17"/>
        <v>248</v>
      </c>
      <c r="G129" s="76">
        <f t="shared" si="18"/>
        <v>248</v>
      </c>
      <c r="H129" s="77"/>
      <c r="I129" s="78"/>
      <c r="J129" s="78"/>
      <c r="K129" s="78">
        <v>248</v>
      </c>
      <c r="L129" s="79"/>
      <c r="M129" s="76">
        <f t="shared" si="19"/>
        <v>0</v>
      </c>
      <c r="N129" s="77"/>
      <c r="O129" s="78"/>
      <c r="P129" s="79"/>
      <c r="Q129" s="80"/>
      <c r="R129" s="359"/>
      <c r="S129" s="34"/>
    </row>
    <row r="130" spans="2:19" s="73" customFormat="1" ht="19.5" customHeight="1">
      <c r="B130" s="74">
        <v>9400019</v>
      </c>
      <c r="C130" s="74" t="s">
        <v>26</v>
      </c>
      <c r="D130" s="75" t="s">
        <v>119</v>
      </c>
      <c r="E130" s="112"/>
      <c r="F130" s="76">
        <f t="shared" si="17"/>
        <v>301</v>
      </c>
      <c r="G130" s="114">
        <f t="shared" si="18"/>
        <v>301</v>
      </c>
      <c r="H130" s="115"/>
      <c r="I130" s="116"/>
      <c r="J130" s="116"/>
      <c r="K130" s="78">
        <v>301</v>
      </c>
      <c r="L130" s="79"/>
      <c r="M130" s="114">
        <f t="shared" si="19"/>
        <v>0</v>
      </c>
      <c r="N130" s="115"/>
      <c r="O130" s="116"/>
      <c r="P130" s="79"/>
      <c r="Q130" s="80"/>
      <c r="R130" s="359"/>
      <c r="S130" s="34"/>
    </row>
    <row r="131" spans="2:19" s="73" customFormat="1" ht="19.5" customHeight="1">
      <c r="B131" s="74">
        <v>9400032</v>
      </c>
      <c r="C131" s="74" t="s">
        <v>26</v>
      </c>
      <c r="D131" s="75" t="s">
        <v>120</v>
      </c>
      <c r="E131" s="112"/>
      <c r="F131" s="76">
        <f t="shared" si="17"/>
        <v>1056</v>
      </c>
      <c r="G131" s="76">
        <f t="shared" si="18"/>
        <v>1056</v>
      </c>
      <c r="H131" s="77"/>
      <c r="I131" s="78"/>
      <c r="J131" s="78"/>
      <c r="K131" s="78"/>
      <c r="L131" s="79">
        <v>1056</v>
      </c>
      <c r="M131" s="76">
        <f t="shared" si="19"/>
        <v>0</v>
      </c>
      <c r="N131" s="77"/>
      <c r="O131" s="78"/>
      <c r="P131" s="79"/>
      <c r="Q131" s="80"/>
      <c r="R131" s="359"/>
      <c r="S131" s="34"/>
    </row>
    <row r="132" spans="2:19" s="73" customFormat="1" ht="19.5" customHeight="1">
      <c r="B132" s="74">
        <v>9400127</v>
      </c>
      <c r="C132" s="74" t="s">
        <v>26</v>
      </c>
      <c r="D132" s="75" t="s">
        <v>121</v>
      </c>
      <c r="E132" s="112"/>
      <c r="F132" s="76">
        <f t="shared" si="17"/>
        <v>0</v>
      </c>
      <c r="G132" s="76">
        <f t="shared" si="18"/>
        <v>0</v>
      </c>
      <c r="H132" s="77"/>
      <c r="I132" s="78"/>
      <c r="J132" s="78"/>
      <c r="K132" s="78"/>
      <c r="L132" s="79"/>
      <c r="M132" s="76">
        <f t="shared" si="19"/>
        <v>0</v>
      </c>
      <c r="N132" s="77"/>
      <c r="O132" s="78"/>
      <c r="P132" s="79"/>
      <c r="Q132" s="80"/>
      <c r="R132" s="359"/>
      <c r="S132" s="34"/>
    </row>
    <row r="133" spans="2:19" s="73" customFormat="1" ht="19.5" customHeight="1">
      <c r="B133" s="74">
        <v>9400154</v>
      </c>
      <c r="C133" s="74" t="s">
        <v>26</v>
      </c>
      <c r="D133" s="82" t="s">
        <v>122</v>
      </c>
      <c r="E133" s="112"/>
      <c r="F133" s="76">
        <f t="shared" si="17"/>
        <v>26</v>
      </c>
      <c r="G133" s="76">
        <f t="shared" si="18"/>
        <v>26</v>
      </c>
      <c r="H133" s="77"/>
      <c r="I133" s="78"/>
      <c r="J133" s="78"/>
      <c r="K133" s="78"/>
      <c r="L133" s="79">
        <v>26</v>
      </c>
      <c r="M133" s="76">
        <f t="shared" si="19"/>
        <v>0</v>
      </c>
      <c r="N133" s="77"/>
      <c r="O133" s="78"/>
      <c r="P133" s="79"/>
      <c r="Q133" s="80"/>
      <c r="R133" s="359"/>
      <c r="S133" s="34"/>
    </row>
    <row r="134" spans="2:19" s="73" customFormat="1" ht="19.5" customHeight="1">
      <c r="B134" s="74">
        <v>9400169</v>
      </c>
      <c r="C134" s="74" t="s">
        <v>26</v>
      </c>
      <c r="D134" s="82" t="s">
        <v>173</v>
      </c>
      <c r="E134" s="112"/>
      <c r="F134" s="76">
        <f t="shared" si="17"/>
        <v>527</v>
      </c>
      <c r="G134" s="76">
        <f t="shared" si="18"/>
        <v>527</v>
      </c>
      <c r="H134" s="77"/>
      <c r="I134" s="78"/>
      <c r="J134" s="78"/>
      <c r="K134" s="78"/>
      <c r="L134" s="79">
        <v>527</v>
      </c>
      <c r="M134" s="76">
        <f t="shared" si="19"/>
        <v>0</v>
      </c>
      <c r="N134" s="77"/>
      <c r="O134" s="78"/>
      <c r="P134" s="79"/>
      <c r="Q134" s="80"/>
      <c r="R134" s="359"/>
      <c r="S134" s="34"/>
    </row>
    <row r="135" spans="2:19" s="73" customFormat="1" ht="19.5" customHeight="1">
      <c r="B135" s="83">
        <v>9400098</v>
      </c>
      <c r="C135" s="74" t="s">
        <v>26</v>
      </c>
      <c r="D135" s="75" t="s">
        <v>123</v>
      </c>
      <c r="E135" s="112"/>
      <c r="F135" s="76">
        <f t="shared" si="17"/>
        <v>231</v>
      </c>
      <c r="G135" s="76">
        <f t="shared" si="18"/>
        <v>0</v>
      </c>
      <c r="H135" s="77"/>
      <c r="I135" s="78"/>
      <c r="J135" s="78"/>
      <c r="K135" s="78"/>
      <c r="L135" s="79"/>
      <c r="M135" s="76">
        <f t="shared" si="19"/>
        <v>231</v>
      </c>
      <c r="N135" s="77">
        <v>231</v>
      </c>
      <c r="O135" s="78"/>
      <c r="P135" s="79"/>
      <c r="Q135" s="80"/>
      <c r="R135" s="359"/>
      <c r="S135" s="34"/>
    </row>
    <row r="136" spans="2:19" s="73" customFormat="1" ht="19.5" customHeight="1">
      <c r="B136" s="74">
        <v>9400029</v>
      </c>
      <c r="C136" s="74" t="s">
        <v>26</v>
      </c>
      <c r="D136" s="75" t="s">
        <v>124</v>
      </c>
      <c r="E136" s="112"/>
      <c r="F136" s="76">
        <f t="shared" si="17"/>
        <v>993</v>
      </c>
      <c r="G136" s="76">
        <f t="shared" si="18"/>
        <v>0</v>
      </c>
      <c r="H136" s="77"/>
      <c r="I136" s="78"/>
      <c r="J136" s="78"/>
      <c r="K136" s="78"/>
      <c r="L136" s="79"/>
      <c r="M136" s="76">
        <f t="shared" si="19"/>
        <v>993</v>
      </c>
      <c r="N136" s="77"/>
      <c r="O136" s="78"/>
      <c r="P136" s="79">
        <v>993</v>
      </c>
      <c r="Q136" s="80"/>
      <c r="R136" s="359"/>
      <c r="S136" s="34"/>
    </row>
    <row r="137" spans="2:19" s="73" customFormat="1" ht="19.5" customHeight="1">
      <c r="B137" s="74">
        <v>9400028</v>
      </c>
      <c r="C137" s="74" t="s">
        <v>26</v>
      </c>
      <c r="D137" s="75" t="s">
        <v>125</v>
      </c>
      <c r="E137" s="112"/>
      <c r="F137" s="76">
        <f t="shared" si="17"/>
        <v>390</v>
      </c>
      <c r="G137" s="76">
        <f t="shared" si="18"/>
        <v>0</v>
      </c>
      <c r="H137" s="77"/>
      <c r="I137" s="78"/>
      <c r="J137" s="78"/>
      <c r="K137" s="78"/>
      <c r="L137" s="79"/>
      <c r="M137" s="76">
        <f t="shared" si="19"/>
        <v>390</v>
      </c>
      <c r="N137" s="77"/>
      <c r="O137" s="78"/>
      <c r="P137" s="79">
        <v>390</v>
      </c>
      <c r="Q137" s="80"/>
      <c r="R137" s="359"/>
      <c r="S137" s="34"/>
    </row>
    <row r="138" spans="2:19" s="73" customFormat="1" ht="19.5" customHeight="1">
      <c r="B138" s="74">
        <v>9400132</v>
      </c>
      <c r="C138" s="74" t="s">
        <v>26</v>
      </c>
      <c r="D138" s="75" t="s">
        <v>126</v>
      </c>
      <c r="E138" s="112"/>
      <c r="F138" s="76">
        <f t="shared" si="17"/>
        <v>612</v>
      </c>
      <c r="G138" s="76">
        <f t="shared" si="18"/>
        <v>0</v>
      </c>
      <c r="H138" s="77"/>
      <c r="I138" s="78"/>
      <c r="J138" s="78"/>
      <c r="K138" s="78"/>
      <c r="L138" s="79"/>
      <c r="M138" s="76">
        <f t="shared" si="19"/>
        <v>612</v>
      </c>
      <c r="N138" s="77"/>
      <c r="O138" s="78"/>
      <c r="P138" s="79">
        <v>612</v>
      </c>
      <c r="Q138" s="80"/>
      <c r="R138" s="359"/>
      <c r="S138" s="34"/>
    </row>
    <row r="139" spans="2:217" s="73" customFormat="1" ht="19.5" customHeight="1">
      <c r="B139" s="74">
        <v>9400161</v>
      </c>
      <c r="C139" s="74" t="s">
        <v>26</v>
      </c>
      <c r="D139" s="75" t="s">
        <v>127</v>
      </c>
      <c r="E139" s="112"/>
      <c r="F139" s="76">
        <f t="shared" si="17"/>
        <v>124</v>
      </c>
      <c r="G139" s="76">
        <f t="shared" si="18"/>
        <v>0</v>
      </c>
      <c r="H139" s="77"/>
      <c r="I139" s="78"/>
      <c r="J139" s="78"/>
      <c r="K139" s="78"/>
      <c r="L139" s="79"/>
      <c r="M139" s="76">
        <f t="shared" si="19"/>
        <v>124</v>
      </c>
      <c r="N139" s="77"/>
      <c r="O139" s="78"/>
      <c r="P139" s="79">
        <v>124</v>
      </c>
      <c r="Q139" s="80"/>
      <c r="R139" s="359"/>
      <c r="S139" s="34"/>
      <c r="HI139" s="73">
        <v>0</v>
      </c>
    </row>
    <row r="140" spans="2:217" s="73" customFormat="1" ht="19.5" customHeight="1">
      <c r="B140" s="74">
        <v>9400071</v>
      </c>
      <c r="C140" s="74" t="s">
        <v>26</v>
      </c>
      <c r="D140" s="75" t="s">
        <v>128</v>
      </c>
      <c r="E140" s="112"/>
      <c r="F140" s="76">
        <f t="shared" si="17"/>
        <v>154</v>
      </c>
      <c r="G140" s="114">
        <f t="shared" si="18"/>
        <v>0</v>
      </c>
      <c r="H140" s="115"/>
      <c r="I140" s="116"/>
      <c r="J140" s="116"/>
      <c r="K140" s="78"/>
      <c r="L140" s="79"/>
      <c r="M140" s="114">
        <f t="shared" si="19"/>
        <v>0</v>
      </c>
      <c r="N140" s="115"/>
      <c r="O140" s="116"/>
      <c r="P140" s="79"/>
      <c r="Q140" s="80">
        <v>154</v>
      </c>
      <c r="R140" s="359"/>
      <c r="S140" s="34"/>
      <c r="HI140" s="73" t="s">
        <v>129</v>
      </c>
    </row>
    <row r="141" spans="2:19" s="73" customFormat="1" ht="19.5" customHeight="1">
      <c r="B141" s="74">
        <v>9400027</v>
      </c>
      <c r="C141" s="74" t="s">
        <v>26</v>
      </c>
      <c r="D141" s="75" t="s">
        <v>130</v>
      </c>
      <c r="E141" s="112"/>
      <c r="F141" s="76">
        <f t="shared" si="17"/>
        <v>46</v>
      </c>
      <c r="G141" s="114">
        <f t="shared" si="18"/>
        <v>0</v>
      </c>
      <c r="H141" s="115"/>
      <c r="I141" s="116"/>
      <c r="J141" s="116"/>
      <c r="K141" s="78"/>
      <c r="L141" s="79"/>
      <c r="M141" s="114">
        <f t="shared" si="19"/>
        <v>0</v>
      </c>
      <c r="N141" s="115"/>
      <c r="O141" s="116"/>
      <c r="P141" s="79"/>
      <c r="Q141" s="80">
        <v>46</v>
      </c>
      <c r="R141" s="359"/>
      <c r="S141" s="34"/>
    </row>
    <row r="142" spans="2:19" s="73" customFormat="1" ht="19.5" customHeight="1">
      <c r="B142" s="108"/>
      <c r="C142" s="108"/>
      <c r="D142" s="117"/>
      <c r="E142" s="112"/>
      <c r="F142" s="84"/>
      <c r="G142" s="118"/>
      <c r="H142" s="119"/>
      <c r="I142" s="120"/>
      <c r="J142" s="120"/>
      <c r="K142" s="86"/>
      <c r="L142" s="87"/>
      <c r="M142" s="118"/>
      <c r="N142" s="119"/>
      <c r="O142" s="120"/>
      <c r="P142" s="87"/>
      <c r="Q142" s="88"/>
      <c r="R142" s="359"/>
      <c r="S142" s="34"/>
    </row>
    <row r="143" spans="2:19" s="36" customFormat="1" ht="18" customHeight="1">
      <c r="B143" s="36" t="s">
        <v>179</v>
      </c>
      <c r="D143" s="37"/>
      <c r="S143" s="34"/>
    </row>
    <row r="144" spans="4:19" s="36" customFormat="1" ht="18" customHeight="1">
      <c r="D144" s="37"/>
      <c r="S144" s="34"/>
    </row>
    <row r="145" spans="4:19" s="36" customFormat="1" ht="18" customHeight="1">
      <c r="D145" s="37"/>
      <c r="S145" s="34"/>
    </row>
    <row r="146" spans="2:17" s="34" customFormat="1" ht="26.25">
      <c r="B146" s="35" t="s">
        <v>131</v>
      </c>
      <c r="C146" s="8"/>
      <c r="D146" s="6"/>
      <c r="F146" s="61"/>
      <c r="G146" s="62"/>
      <c r="H146" s="10"/>
      <c r="I146" s="10"/>
      <c r="J146" s="10"/>
      <c r="K146" s="10"/>
      <c r="L146" s="10"/>
      <c r="M146" s="62"/>
      <c r="N146" s="10"/>
      <c r="O146" s="10"/>
      <c r="P146" s="10"/>
      <c r="Q146" s="63"/>
    </row>
    <row r="147" spans="4:19" s="36" customFormat="1" ht="18" customHeight="1">
      <c r="D147" s="37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4"/>
    </row>
    <row r="148" spans="2:19" s="50" customFormat="1" ht="29.25" customHeight="1">
      <c r="B148" s="40" t="s">
        <v>23</v>
      </c>
      <c r="C148" s="41"/>
      <c r="D148" s="42"/>
      <c r="E148" s="49"/>
      <c r="F148" s="43">
        <f aca="true" t="shared" si="20" ref="F148:Q148">SUM(F150)</f>
        <v>11</v>
      </c>
      <c r="G148" s="44">
        <f t="shared" si="20"/>
        <v>11</v>
      </c>
      <c r="H148" s="45">
        <f t="shared" si="20"/>
        <v>0</v>
      </c>
      <c r="I148" s="46">
        <f t="shared" si="20"/>
        <v>3</v>
      </c>
      <c r="J148" s="46">
        <f t="shared" si="20"/>
        <v>8</v>
      </c>
      <c r="K148" s="46">
        <f t="shared" si="20"/>
        <v>0</v>
      </c>
      <c r="L148" s="47">
        <f t="shared" si="20"/>
        <v>0</v>
      </c>
      <c r="M148" s="44">
        <f t="shared" si="20"/>
        <v>0</v>
      </c>
      <c r="N148" s="45">
        <f t="shared" si="20"/>
        <v>0</v>
      </c>
      <c r="O148" s="46">
        <f t="shared" si="20"/>
        <v>0</v>
      </c>
      <c r="P148" s="47">
        <f t="shared" si="20"/>
        <v>0</v>
      </c>
      <c r="Q148" s="48">
        <f t="shared" si="20"/>
        <v>0</v>
      </c>
      <c r="R148" s="255"/>
      <c r="S148" s="34"/>
    </row>
    <row r="149" spans="2:19" s="36" customFormat="1" ht="15.75">
      <c r="B149" s="121"/>
      <c r="C149" s="121"/>
      <c r="D149" s="121"/>
      <c r="F149" s="122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2"/>
      <c r="S149" s="34"/>
    </row>
    <row r="150" spans="2:19" s="50" customFormat="1" ht="18.75">
      <c r="B150" s="40" t="s">
        <v>24</v>
      </c>
      <c r="C150" s="41"/>
      <c r="D150" s="42"/>
      <c r="E150" s="49"/>
      <c r="F150" s="43">
        <f aca="true" t="shared" si="21" ref="F150:Q150">SUM(F151:F153)</f>
        <v>11</v>
      </c>
      <c r="G150" s="44">
        <f t="shared" si="21"/>
        <v>11</v>
      </c>
      <c r="H150" s="45">
        <f t="shared" si="21"/>
        <v>0</v>
      </c>
      <c r="I150" s="46">
        <f t="shared" si="21"/>
        <v>3</v>
      </c>
      <c r="J150" s="46">
        <f t="shared" si="21"/>
        <v>8</v>
      </c>
      <c r="K150" s="46">
        <f t="shared" si="21"/>
        <v>0</v>
      </c>
      <c r="L150" s="47">
        <f t="shared" si="21"/>
        <v>0</v>
      </c>
      <c r="M150" s="44">
        <f t="shared" si="21"/>
        <v>0</v>
      </c>
      <c r="N150" s="45">
        <f t="shared" si="21"/>
        <v>0</v>
      </c>
      <c r="O150" s="46">
        <f t="shared" si="21"/>
        <v>0</v>
      </c>
      <c r="P150" s="47">
        <f t="shared" si="21"/>
        <v>0</v>
      </c>
      <c r="Q150" s="48">
        <f t="shared" si="21"/>
        <v>0</v>
      </c>
      <c r="R150" s="255"/>
      <c r="S150" s="34"/>
    </row>
    <row r="151" spans="2:19" s="73" customFormat="1" ht="18" customHeight="1">
      <c r="B151" s="74"/>
      <c r="C151" s="74"/>
      <c r="D151" s="75"/>
      <c r="E151" s="112"/>
      <c r="F151" s="76">
        <f>SUM(G151,M151,Q151)</f>
        <v>0</v>
      </c>
      <c r="G151" s="114">
        <f>SUM(H151:L151)</f>
        <v>0</v>
      </c>
      <c r="H151" s="123"/>
      <c r="I151" s="124"/>
      <c r="J151" s="124"/>
      <c r="K151" s="125"/>
      <c r="L151" s="126"/>
      <c r="M151" s="114">
        <f>SUM(N151:P151)</f>
        <v>0</v>
      </c>
      <c r="N151" s="123"/>
      <c r="O151" s="124"/>
      <c r="P151" s="126"/>
      <c r="Q151" s="76"/>
      <c r="R151" s="359"/>
      <c r="S151" s="34"/>
    </row>
    <row r="152" spans="2:19" s="73" customFormat="1" ht="18" customHeight="1">
      <c r="B152" s="74">
        <v>9400117</v>
      </c>
      <c r="C152" s="74" t="s">
        <v>26</v>
      </c>
      <c r="D152" s="75" t="s">
        <v>132</v>
      </c>
      <c r="E152" s="112"/>
      <c r="F152" s="76">
        <f>SUM(G152,M152,Q152)</f>
        <v>11</v>
      </c>
      <c r="G152" s="76">
        <f>SUM(H152:L152)</f>
        <v>11</v>
      </c>
      <c r="H152" s="77"/>
      <c r="I152" s="78">
        <v>3</v>
      </c>
      <c r="J152" s="78">
        <v>8</v>
      </c>
      <c r="K152" s="78"/>
      <c r="L152" s="79"/>
      <c r="M152" s="76">
        <f>SUM(N152:P152)</f>
        <v>0</v>
      </c>
      <c r="N152" s="77"/>
      <c r="O152" s="78"/>
      <c r="P152" s="79"/>
      <c r="Q152" s="80"/>
      <c r="R152" s="359"/>
      <c r="S152" s="34"/>
    </row>
    <row r="153" spans="2:19" s="73" customFormat="1" ht="18" customHeight="1">
      <c r="B153" s="108"/>
      <c r="C153" s="108"/>
      <c r="D153" s="109"/>
      <c r="E153" s="112"/>
      <c r="F153" s="84">
        <f>SUM(G153,M153,Q153)</f>
        <v>0</v>
      </c>
      <c r="G153" s="84">
        <f>SUM(H153:L153)</f>
        <v>0</v>
      </c>
      <c r="H153" s="127"/>
      <c r="I153" s="128"/>
      <c r="J153" s="128"/>
      <c r="K153" s="128"/>
      <c r="L153" s="129"/>
      <c r="M153" s="84">
        <f>SUM(N153:P153)</f>
        <v>0</v>
      </c>
      <c r="N153" s="127"/>
      <c r="O153" s="128"/>
      <c r="P153" s="129"/>
      <c r="Q153" s="84"/>
      <c r="R153" s="359"/>
      <c r="S153" s="34"/>
    </row>
    <row r="154" spans="2:19" s="36" customFormat="1" ht="18" customHeight="1">
      <c r="B154" s="36" t="s">
        <v>179</v>
      </c>
      <c r="D154" s="37"/>
      <c r="S154" s="34"/>
    </row>
  </sheetData>
  <sheetProtection/>
  <mergeCells count="3">
    <mergeCell ref="B5:D6"/>
    <mergeCell ref="Q6:Q7"/>
    <mergeCell ref="F6:F7"/>
  </mergeCells>
  <printOptions/>
  <pageMargins left="0.3937007874015748" right="0" top="0.5905511811023623" bottom="0" header="0" footer="0"/>
  <pageSetup horizontalDpi="600" verticalDpi="600" orientation="portrait" paperSize="5" scale="59" r:id="rId1"/>
  <headerFooter alignWithMargins="0">
    <oddHeader>&amp;L&amp;9Ministerio de Educación, Cultura, Ciencia y Tecnología
Dirección de Estadística</oddHeader>
    <oddFooter>&amp;LPrimario Adultos: incluye Alfabetización.
Educación Especial: incluye Alumnos No Integrados, Educación Temprana y Talleres de Ed. Integral.
Fuente: Establecimientos Educativos.&amp;R&amp;D</oddFooter>
  </headerFooter>
  <rowBreaks count="3" manualBreakCount="3">
    <brk id="28" max="42" man="1"/>
    <brk id="84" max="42" man="1"/>
    <brk id="143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76"/>
  <sheetViews>
    <sheetView showGridLines="0" showZero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00390625" defaultRowHeight="15.75"/>
  <cols>
    <col min="1" max="1" width="1.00390625" style="6" customWidth="1"/>
    <col min="2" max="2" width="8.625" style="51" customWidth="1"/>
    <col min="3" max="3" width="6.625" style="51" bestFit="1" customWidth="1"/>
    <col min="4" max="4" width="60.625" style="6" customWidth="1"/>
    <col min="5" max="5" width="0.6171875" style="6" customWidth="1"/>
    <col min="6" max="6" width="10.75390625" style="6" customWidth="1"/>
    <col min="7" max="7" width="8.75390625" style="34" customWidth="1"/>
    <col min="8" max="10" width="6.75390625" style="34" customWidth="1"/>
    <col min="11" max="11" width="6.75390625" style="51" customWidth="1"/>
    <col min="12" max="12" width="6.75390625" style="6" customWidth="1"/>
    <col min="13" max="13" width="8.75390625" style="6" customWidth="1"/>
    <col min="14" max="16" width="6.75390625" style="6" customWidth="1"/>
    <col min="17" max="17" width="8.625" style="6" customWidth="1"/>
    <col min="18" max="18" width="1.00390625" style="34" customWidth="1"/>
    <col min="19" max="19" width="9.00390625" style="34" customWidth="1"/>
    <col min="20" max="16384" width="9.00390625" style="6" customWidth="1"/>
  </cols>
  <sheetData>
    <row r="1" spans="2:17" ht="15.75">
      <c r="B1" s="1" t="s">
        <v>171</v>
      </c>
      <c r="C1" s="2"/>
      <c r="D1" s="3"/>
      <c r="E1" s="3"/>
      <c r="F1" s="4"/>
      <c r="G1" s="5"/>
      <c r="H1" s="5"/>
      <c r="I1" s="5"/>
      <c r="J1" s="5"/>
      <c r="K1" s="5"/>
      <c r="L1" s="4"/>
      <c r="M1" s="5"/>
      <c r="N1" s="5"/>
      <c r="O1" s="5"/>
      <c r="P1" s="4"/>
      <c r="Q1" s="4"/>
    </row>
    <row r="2" spans="2:17" ht="15.75">
      <c r="B2" s="1" t="s">
        <v>172</v>
      </c>
      <c r="C2" s="2"/>
      <c r="D2" s="3"/>
      <c r="E2" s="3"/>
      <c r="F2" s="4"/>
      <c r="G2" s="5"/>
      <c r="H2" s="5"/>
      <c r="I2" s="5"/>
      <c r="J2" s="5"/>
      <c r="K2" s="5"/>
      <c r="L2" s="4"/>
      <c r="M2" s="5"/>
      <c r="N2" s="5"/>
      <c r="O2" s="5"/>
      <c r="P2" s="4"/>
      <c r="Q2" s="4"/>
    </row>
    <row r="3" spans="2:17" ht="15.75">
      <c r="B3" s="1"/>
      <c r="C3" s="2"/>
      <c r="D3" s="3"/>
      <c r="E3" s="3"/>
      <c r="F3" s="4"/>
      <c r="G3" s="5"/>
      <c r="H3" s="5"/>
      <c r="I3" s="5"/>
      <c r="J3" s="5"/>
      <c r="K3" s="5"/>
      <c r="L3" s="4"/>
      <c r="M3" s="5"/>
      <c r="N3" s="5"/>
      <c r="O3" s="5"/>
      <c r="P3" s="4"/>
      <c r="Q3" s="4"/>
    </row>
    <row r="4" spans="2:17" ht="15.75">
      <c r="B4" s="7"/>
      <c r="C4" s="8"/>
      <c r="F4" s="9"/>
      <c r="G4" s="10"/>
      <c r="H4" s="10"/>
      <c r="I4" s="10"/>
      <c r="J4" s="10"/>
      <c r="K4" s="10"/>
      <c r="L4" s="9"/>
      <c r="M4" s="10"/>
      <c r="N4" s="10"/>
      <c r="O4" s="10"/>
      <c r="P4" s="9"/>
      <c r="Q4" s="9"/>
    </row>
    <row r="5" spans="2:17" ht="26.25">
      <c r="B5" s="374" t="s">
        <v>133</v>
      </c>
      <c r="C5" s="375"/>
      <c r="D5" s="376"/>
      <c r="F5" s="368" t="s">
        <v>181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2:17" ht="25.5" customHeight="1">
      <c r="B6" s="377"/>
      <c r="C6" s="378"/>
      <c r="D6" s="379"/>
      <c r="F6" s="370" t="s">
        <v>1</v>
      </c>
      <c r="G6" s="14" t="s">
        <v>2</v>
      </c>
      <c r="H6" s="15"/>
      <c r="I6" s="15"/>
      <c r="J6" s="15"/>
      <c r="K6" s="15"/>
      <c r="L6" s="16"/>
      <c r="M6" s="17" t="s">
        <v>3</v>
      </c>
      <c r="N6" s="18"/>
      <c r="O6" s="18"/>
      <c r="P6" s="19"/>
      <c r="Q6" s="372" t="s">
        <v>180</v>
      </c>
    </row>
    <row r="7" spans="2:17" ht="74.25" customHeight="1">
      <c r="B7" s="20" t="s">
        <v>4</v>
      </c>
      <c r="C7" s="254" t="s">
        <v>5</v>
      </c>
      <c r="D7" s="21" t="s">
        <v>6</v>
      </c>
      <c r="F7" s="371"/>
      <c r="G7" s="22" t="s">
        <v>7</v>
      </c>
      <c r="H7" s="23" t="s">
        <v>8</v>
      </c>
      <c r="I7" s="24" t="s">
        <v>174</v>
      </c>
      <c r="J7" s="24" t="s">
        <v>9</v>
      </c>
      <c r="K7" s="24" t="s">
        <v>10</v>
      </c>
      <c r="L7" s="25" t="s">
        <v>11</v>
      </c>
      <c r="M7" s="22" t="s">
        <v>7</v>
      </c>
      <c r="N7" s="26" t="s">
        <v>12</v>
      </c>
      <c r="O7" s="27" t="s">
        <v>13</v>
      </c>
      <c r="P7" s="25" t="s">
        <v>14</v>
      </c>
      <c r="Q7" s="373"/>
    </row>
    <row r="8" spans="2:17" s="34" customFormat="1" ht="12.75">
      <c r="B8" s="28"/>
      <c r="C8" s="28"/>
      <c r="D8" s="29"/>
      <c r="F8" s="30"/>
      <c r="G8" s="31"/>
      <c r="H8" s="32"/>
      <c r="I8" s="32"/>
      <c r="J8" s="32"/>
      <c r="K8" s="32"/>
      <c r="L8" s="32"/>
      <c r="M8" s="31"/>
      <c r="N8" s="32"/>
      <c r="O8" s="32"/>
      <c r="P8" s="32"/>
      <c r="Q8" s="33"/>
    </row>
    <row r="9" spans="6:17" ht="12.75">
      <c r="F9" s="9"/>
      <c r="G9" s="60"/>
      <c r="H9" s="60"/>
      <c r="I9" s="60"/>
      <c r="J9" s="60"/>
      <c r="K9" s="10"/>
      <c r="L9" s="9"/>
      <c r="M9" s="60"/>
      <c r="N9" s="60"/>
      <c r="O9" s="60"/>
      <c r="P9" s="9"/>
      <c r="Q9" s="9"/>
    </row>
    <row r="10" spans="2:18" s="36" customFormat="1" ht="32.25" customHeight="1">
      <c r="B10" s="35" t="s">
        <v>15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s="36" customFormat="1" ht="32.25" customHeight="1">
      <c r="B11" s="39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2:18" s="50" customFormat="1" ht="32.25" customHeight="1">
      <c r="B12" s="40" t="s">
        <v>16</v>
      </c>
      <c r="C12" s="41"/>
      <c r="D12" s="42"/>
      <c r="E12" s="49"/>
      <c r="F12" s="43">
        <f aca="true" t="shared" si="0" ref="F12:Q12">SUM(F13:F14)</f>
        <v>8812</v>
      </c>
      <c r="G12" s="44">
        <f t="shared" si="0"/>
        <v>8812</v>
      </c>
      <c r="H12" s="45">
        <f t="shared" si="0"/>
        <v>272</v>
      </c>
      <c r="I12" s="46">
        <f t="shared" si="0"/>
        <v>1565</v>
      </c>
      <c r="J12" s="46">
        <f t="shared" si="0"/>
        <v>2816</v>
      </c>
      <c r="K12" s="46">
        <f t="shared" si="0"/>
        <v>3890</v>
      </c>
      <c r="L12" s="47">
        <f t="shared" si="0"/>
        <v>269</v>
      </c>
      <c r="M12" s="44">
        <f t="shared" si="0"/>
        <v>0</v>
      </c>
      <c r="N12" s="45">
        <f t="shared" si="0"/>
        <v>0</v>
      </c>
      <c r="O12" s="46">
        <f t="shared" si="0"/>
        <v>0</v>
      </c>
      <c r="P12" s="47">
        <f t="shared" si="0"/>
        <v>0</v>
      </c>
      <c r="Q12" s="48">
        <f t="shared" si="0"/>
        <v>0</v>
      </c>
      <c r="R12" s="255"/>
    </row>
    <row r="13" spans="3:18" s="50" customFormat="1" ht="32.25" customHeight="1">
      <c r="C13" s="51"/>
      <c r="D13" s="52" t="s">
        <v>17</v>
      </c>
      <c r="E13" s="59"/>
      <c r="F13" s="53">
        <f>SUM(G13,M13,Q13)</f>
        <v>8812</v>
      </c>
      <c r="G13" s="54">
        <f>SUM(H13:L13)</f>
        <v>8812</v>
      </c>
      <c r="H13" s="55">
        <f aca="true" t="shared" si="1" ref="H13:L14">SUM(H17,H21,H25)</f>
        <v>272</v>
      </c>
      <c r="I13" s="56">
        <f t="shared" si="1"/>
        <v>1565</v>
      </c>
      <c r="J13" s="56">
        <f t="shared" si="1"/>
        <v>2816</v>
      </c>
      <c r="K13" s="56">
        <f t="shared" si="1"/>
        <v>3890</v>
      </c>
      <c r="L13" s="57">
        <f t="shared" si="1"/>
        <v>269</v>
      </c>
      <c r="M13" s="54">
        <f>SUM(N13:P13)</f>
        <v>0</v>
      </c>
      <c r="N13" s="55">
        <f aca="true" t="shared" si="2" ref="N13:Q14">SUM(N17,N21,N25)</f>
        <v>0</v>
      </c>
      <c r="O13" s="56">
        <f t="shared" si="2"/>
        <v>0</v>
      </c>
      <c r="P13" s="57">
        <f t="shared" si="2"/>
        <v>0</v>
      </c>
      <c r="Q13" s="58">
        <f t="shared" si="2"/>
        <v>0</v>
      </c>
      <c r="R13" s="257"/>
    </row>
    <row r="14" spans="3:18" s="50" customFormat="1" ht="32.25" customHeight="1">
      <c r="C14" s="51"/>
      <c r="D14" s="52" t="s">
        <v>18</v>
      </c>
      <c r="E14" s="59"/>
      <c r="F14" s="53">
        <f>SUM(G14,M14,Q14)</f>
        <v>0</v>
      </c>
      <c r="G14" s="54">
        <f>SUM(H14:L14)</f>
        <v>0</v>
      </c>
      <c r="H14" s="55">
        <f t="shared" si="1"/>
        <v>0</v>
      </c>
      <c r="I14" s="56">
        <f t="shared" si="1"/>
        <v>0</v>
      </c>
      <c r="J14" s="56">
        <f t="shared" si="1"/>
        <v>0</v>
      </c>
      <c r="K14" s="56">
        <f t="shared" si="1"/>
        <v>0</v>
      </c>
      <c r="L14" s="57">
        <f t="shared" si="1"/>
        <v>0</v>
      </c>
      <c r="M14" s="54">
        <f>SUM(N14:P14)</f>
        <v>0</v>
      </c>
      <c r="N14" s="55">
        <f t="shared" si="2"/>
        <v>0</v>
      </c>
      <c r="O14" s="56">
        <f t="shared" si="2"/>
        <v>0</v>
      </c>
      <c r="P14" s="57">
        <f t="shared" si="2"/>
        <v>0</v>
      </c>
      <c r="Q14" s="58">
        <f t="shared" si="2"/>
        <v>0</v>
      </c>
      <c r="R14" s="257"/>
    </row>
    <row r="15" spans="6:17" ht="32.25" customHeight="1">
      <c r="F15" s="9"/>
      <c r="G15" s="60"/>
      <c r="H15" s="60"/>
      <c r="I15" s="60"/>
      <c r="J15" s="60"/>
      <c r="K15" s="10"/>
      <c r="L15" s="9"/>
      <c r="M15" s="60"/>
      <c r="N15" s="60"/>
      <c r="O15" s="60"/>
      <c r="P15" s="9"/>
      <c r="Q15" s="9"/>
    </row>
    <row r="16" spans="2:18" s="50" customFormat="1" ht="32.25" customHeight="1">
      <c r="B16" s="40" t="s">
        <v>19</v>
      </c>
      <c r="C16" s="41"/>
      <c r="D16" s="42"/>
      <c r="E16" s="59"/>
      <c r="F16" s="43">
        <f aca="true" t="shared" si="3" ref="F16:Q16">SUM(F17:F18)</f>
        <v>3104</v>
      </c>
      <c r="G16" s="44">
        <f t="shared" si="3"/>
        <v>3104</v>
      </c>
      <c r="H16" s="45">
        <f t="shared" si="3"/>
        <v>182</v>
      </c>
      <c r="I16" s="46">
        <f t="shared" si="3"/>
        <v>781</v>
      </c>
      <c r="J16" s="46">
        <f t="shared" si="3"/>
        <v>804</v>
      </c>
      <c r="K16" s="46">
        <f t="shared" si="3"/>
        <v>1337</v>
      </c>
      <c r="L16" s="47">
        <f t="shared" si="3"/>
        <v>0</v>
      </c>
      <c r="M16" s="44">
        <f t="shared" si="3"/>
        <v>0</v>
      </c>
      <c r="N16" s="45">
        <f t="shared" si="3"/>
        <v>0</v>
      </c>
      <c r="O16" s="46">
        <f t="shared" si="3"/>
        <v>0</v>
      </c>
      <c r="P16" s="47">
        <f t="shared" si="3"/>
        <v>0</v>
      </c>
      <c r="Q16" s="48">
        <f t="shared" si="3"/>
        <v>0</v>
      </c>
      <c r="R16" s="257"/>
    </row>
    <row r="17" spans="3:18" s="50" customFormat="1" ht="32.25" customHeight="1">
      <c r="C17" s="51"/>
      <c r="D17" s="52" t="s">
        <v>17</v>
      </c>
      <c r="E17" s="59"/>
      <c r="F17" s="53">
        <f>SUM(G17,M17,Q17)</f>
        <v>3104</v>
      </c>
      <c r="G17" s="54">
        <f>SUM(H17:L17)</f>
        <v>3104</v>
      </c>
      <c r="H17" s="55">
        <f>+H33</f>
        <v>182</v>
      </c>
      <c r="I17" s="56">
        <f>+I33</f>
        <v>781</v>
      </c>
      <c r="J17" s="56">
        <f>+J33</f>
        <v>804</v>
      </c>
      <c r="K17" s="56">
        <f>+K33</f>
        <v>1337</v>
      </c>
      <c r="L17" s="57">
        <f>+L33</f>
        <v>0</v>
      </c>
      <c r="M17" s="54">
        <f>SUM(N17:P17)</f>
        <v>0</v>
      </c>
      <c r="N17" s="55">
        <f>+N33</f>
        <v>0</v>
      </c>
      <c r="O17" s="56">
        <f>+O33</f>
        <v>0</v>
      </c>
      <c r="P17" s="57">
        <f>+P33</f>
        <v>0</v>
      </c>
      <c r="Q17" s="58">
        <f>+Q33</f>
        <v>0</v>
      </c>
      <c r="R17" s="257"/>
    </row>
    <row r="18" spans="3:18" s="50" customFormat="1" ht="32.25" customHeight="1">
      <c r="C18" s="51"/>
      <c r="D18" s="52" t="s">
        <v>18</v>
      </c>
      <c r="E18" s="59"/>
      <c r="F18" s="53">
        <f>SUM(G18,M18,Q18)</f>
        <v>0</v>
      </c>
      <c r="G18" s="54">
        <f>SUM(H18:L18)</f>
        <v>0</v>
      </c>
      <c r="H18" s="55"/>
      <c r="I18" s="56"/>
      <c r="J18" s="56"/>
      <c r="K18" s="56"/>
      <c r="L18" s="57"/>
      <c r="M18" s="54">
        <f>SUM(N18:P18)</f>
        <v>0</v>
      </c>
      <c r="N18" s="55"/>
      <c r="O18" s="56"/>
      <c r="P18" s="57"/>
      <c r="Q18" s="58"/>
      <c r="R18" s="257"/>
    </row>
    <row r="19" spans="6:17" ht="32.25" customHeight="1">
      <c r="F19" s="9"/>
      <c r="G19" s="60"/>
      <c r="H19" s="60"/>
      <c r="I19" s="60"/>
      <c r="J19" s="60"/>
      <c r="K19" s="10"/>
      <c r="L19" s="9"/>
      <c r="M19" s="60"/>
      <c r="N19" s="60"/>
      <c r="O19" s="60"/>
      <c r="P19" s="9"/>
      <c r="Q19" s="9"/>
    </row>
    <row r="20" spans="2:18" s="50" customFormat="1" ht="32.25" customHeight="1">
      <c r="B20" s="40" t="s">
        <v>20</v>
      </c>
      <c r="C20" s="41"/>
      <c r="D20" s="42"/>
      <c r="E20" s="59"/>
      <c r="F20" s="43">
        <f aca="true" t="shared" si="4" ref="F20:Q20">SUM(F21:F22)</f>
        <v>5708</v>
      </c>
      <c r="G20" s="44">
        <f t="shared" si="4"/>
        <v>5708</v>
      </c>
      <c r="H20" s="45">
        <f t="shared" si="4"/>
        <v>90</v>
      </c>
      <c r="I20" s="46">
        <f t="shared" si="4"/>
        <v>784</v>
      </c>
      <c r="J20" s="46">
        <f t="shared" si="4"/>
        <v>2012</v>
      </c>
      <c r="K20" s="46">
        <f t="shared" si="4"/>
        <v>2553</v>
      </c>
      <c r="L20" s="47">
        <f t="shared" si="4"/>
        <v>269</v>
      </c>
      <c r="M20" s="44">
        <f t="shared" si="4"/>
        <v>0</v>
      </c>
      <c r="N20" s="45">
        <f t="shared" si="4"/>
        <v>0</v>
      </c>
      <c r="O20" s="46">
        <f t="shared" si="4"/>
        <v>0</v>
      </c>
      <c r="P20" s="47">
        <f t="shared" si="4"/>
        <v>0</v>
      </c>
      <c r="Q20" s="48">
        <f t="shared" si="4"/>
        <v>0</v>
      </c>
      <c r="R20" s="257"/>
    </row>
    <row r="21" spans="3:18" s="50" customFormat="1" ht="32.25" customHeight="1">
      <c r="C21" s="51"/>
      <c r="D21" s="52" t="s">
        <v>17</v>
      </c>
      <c r="E21" s="59"/>
      <c r="F21" s="53">
        <f>SUM(G21,M21,Q21)</f>
        <v>5708</v>
      </c>
      <c r="G21" s="54">
        <f>SUM(H21:L21)</f>
        <v>5708</v>
      </c>
      <c r="H21" s="55">
        <f>+H55</f>
        <v>90</v>
      </c>
      <c r="I21" s="56">
        <f>+I55</f>
        <v>784</v>
      </c>
      <c r="J21" s="56">
        <f>+J55</f>
        <v>2012</v>
      </c>
      <c r="K21" s="56">
        <f>+K55</f>
        <v>2553</v>
      </c>
      <c r="L21" s="57">
        <f>+L55</f>
        <v>269</v>
      </c>
      <c r="M21" s="54">
        <f>SUM(N21:P21)</f>
        <v>0</v>
      </c>
      <c r="N21" s="55">
        <f>+N55</f>
        <v>0</v>
      </c>
      <c r="O21" s="56">
        <f>+O55</f>
        <v>0</v>
      </c>
      <c r="P21" s="57">
        <f>+P55</f>
        <v>0</v>
      </c>
      <c r="Q21" s="58">
        <f>+Q55</f>
        <v>0</v>
      </c>
      <c r="R21" s="257"/>
    </row>
    <row r="22" spans="3:18" s="50" customFormat="1" ht="32.25" customHeight="1">
      <c r="C22" s="51"/>
      <c r="D22" s="52" t="s">
        <v>18</v>
      </c>
      <c r="E22" s="59"/>
      <c r="F22" s="53">
        <f>SUM(G22,M22,Q22)</f>
        <v>0</v>
      </c>
      <c r="G22" s="54">
        <f>SUM(H22:L22)</f>
        <v>0</v>
      </c>
      <c r="H22" s="55"/>
      <c r="I22" s="56"/>
      <c r="J22" s="56"/>
      <c r="K22" s="56"/>
      <c r="L22" s="57"/>
      <c r="M22" s="54">
        <f>SUM(N22:P22)</f>
        <v>0</v>
      </c>
      <c r="N22" s="55"/>
      <c r="O22" s="56"/>
      <c r="P22" s="57"/>
      <c r="Q22" s="58"/>
      <c r="R22" s="257"/>
    </row>
    <row r="23" spans="6:17" ht="32.25" customHeight="1">
      <c r="F23" s="9"/>
      <c r="G23" s="60"/>
      <c r="H23" s="60"/>
      <c r="I23" s="60"/>
      <c r="J23" s="60"/>
      <c r="K23" s="10"/>
      <c r="L23" s="9"/>
      <c r="M23" s="60"/>
      <c r="N23" s="60"/>
      <c r="O23" s="60"/>
      <c r="P23" s="9"/>
      <c r="Q23" s="9"/>
    </row>
    <row r="24" spans="2:18" s="50" customFormat="1" ht="32.25" customHeight="1">
      <c r="B24" s="40" t="s">
        <v>21</v>
      </c>
      <c r="C24" s="41"/>
      <c r="D24" s="42"/>
      <c r="E24" s="59"/>
      <c r="F24" s="43">
        <f aca="true" t="shared" si="5" ref="F24:Q24">SUM(F25:F26)</f>
        <v>0</v>
      </c>
      <c r="G24" s="44">
        <f t="shared" si="5"/>
        <v>0</v>
      </c>
      <c r="H24" s="45">
        <f t="shared" si="5"/>
        <v>0</v>
      </c>
      <c r="I24" s="46">
        <f t="shared" si="5"/>
        <v>0</v>
      </c>
      <c r="J24" s="46">
        <f t="shared" si="5"/>
        <v>0</v>
      </c>
      <c r="K24" s="46">
        <f t="shared" si="5"/>
        <v>0</v>
      </c>
      <c r="L24" s="47">
        <f t="shared" si="5"/>
        <v>0</v>
      </c>
      <c r="M24" s="44">
        <f t="shared" si="5"/>
        <v>0</v>
      </c>
      <c r="N24" s="45">
        <f t="shared" si="5"/>
        <v>0</v>
      </c>
      <c r="O24" s="46">
        <f t="shared" si="5"/>
        <v>0</v>
      </c>
      <c r="P24" s="47">
        <f t="shared" si="5"/>
        <v>0</v>
      </c>
      <c r="Q24" s="48">
        <f t="shared" si="5"/>
        <v>0</v>
      </c>
      <c r="R24" s="257"/>
    </row>
    <row r="25" spans="3:18" s="50" customFormat="1" ht="32.25" customHeight="1">
      <c r="C25" s="51"/>
      <c r="D25" s="52" t="s">
        <v>17</v>
      </c>
      <c r="E25" s="59"/>
      <c r="F25" s="53">
        <f>SUM(G25,M25,Q25)</f>
        <v>0</v>
      </c>
      <c r="G25" s="54">
        <f>SUM(H25:L25)</f>
        <v>0</v>
      </c>
      <c r="H25" s="55">
        <f>+H72</f>
        <v>0</v>
      </c>
      <c r="I25" s="56">
        <f>+I72</f>
        <v>0</v>
      </c>
      <c r="J25" s="56">
        <f>+J72</f>
        <v>0</v>
      </c>
      <c r="K25" s="56">
        <f>+K72</f>
        <v>0</v>
      </c>
      <c r="L25" s="57">
        <f>+L72</f>
        <v>0</v>
      </c>
      <c r="M25" s="54">
        <f>SUM(N25:P25)</f>
        <v>0</v>
      </c>
      <c r="N25" s="55">
        <f>+N72</f>
        <v>0</v>
      </c>
      <c r="O25" s="56">
        <f>+O72</f>
        <v>0</v>
      </c>
      <c r="P25" s="57">
        <f>+P72</f>
        <v>0</v>
      </c>
      <c r="Q25" s="58">
        <f>+Q72</f>
        <v>0</v>
      </c>
      <c r="R25" s="257"/>
    </row>
    <row r="26" spans="3:18" s="50" customFormat="1" ht="32.25" customHeight="1">
      <c r="C26" s="51"/>
      <c r="D26" s="52" t="s">
        <v>18</v>
      </c>
      <c r="E26" s="59"/>
      <c r="F26" s="53">
        <f>SUM(G26,M26,Q26)</f>
        <v>0</v>
      </c>
      <c r="G26" s="54">
        <f>SUM(H26:L26)</f>
        <v>0</v>
      </c>
      <c r="H26" s="55"/>
      <c r="I26" s="56"/>
      <c r="J26" s="56"/>
      <c r="K26" s="56"/>
      <c r="L26" s="57"/>
      <c r="M26" s="54">
        <f>SUM(N26:P26)</f>
        <v>0</v>
      </c>
      <c r="N26" s="55"/>
      <c r="O26" s="56"/>
      <c r="P26" s="57"/>
      <c r="Q26" s="58"/>
      <c r="R26" s="257"/>
    </row>
    <row r="27" spans="6:17" ht="32.25" customHeight="1">
      <c r="F27" s="9"/>
      <c r="G27" s="60"/>
      <c r="H27" s="60"/>
      <c r="I27" s="60"/>
      <c r="J27" s="60"/>
      <c r="K27" s="10"/>
      <c r="L27" s="9"/>
      <c r="M27" s="60"/>
      <c r="N27" s="60"/>
      <c r="O27" s="60"/>
      <c r="P27" s="9"/>
      <c r="Q27" s="9"/>
    </row>
    <row r="28" spans="2:17" ht="32.25" customHeight="1">
      <c r="B28" s="36"/>
      <c r="F28" s="36"/>
      <c r="G28" s="60"/>
      <c r="H28" s="60"/>
      <c r="I28" s="60"/>
      <c r="J28" s="60"/>
      <c r="K28" s="10"/>
      <c r="L28" s="9"/>
      <c r="M28" s="60"/>
      <c r="N28" s="60"/>
      <c r="O28" s="60"/>
      <c r="P28" s="9"/>
      <c r="Q28" s="9"/>
    </row>
    <row r="29" spans="2:17" s="34" customFormat="1" ht="18.75">
      <c r="B29" s="39" t="s">
        <v>22</v>
      </c>
      <c r="C29" s="8"/>
      <c r="D29" s="6"/>
      <c r="F29" s="61"/>
      <c r="G29" s="62"/>
      <c r="H29" s="10"/>
      <c r="I29" s="10"/>
      <c r="J29" s="10"/>
      <c r="K29" s="10"/>
      <c r="L29" s="10"/>
      <c r="M29" s="62"/>
      <c r="N29" s="10"/>
      <c r="O29" s="10"/>
      <c r="P29" s="10"/>
      <c r="Q29" s="63"/>
    </row>
    <row r="30" spans="4:19" s="36" customFormat="1" ht="18" customHeight="1">
      <c r="D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S30" s="34"/>
    </row>
    <row r="31" spans="2:19" s="50" customFormat="1" ht="29.25" customHeight="1">
      <c r="B31" s="40" t="s">
        <v>23</v>
      </c>
      <c r="C31" s="41"/>
      <c r="D31" s="42"/>
      <c r="E31" s="59"/>
      <c r="F31" s="43">
        <f aca="true" t="shared" si="6" ref="F31:Q31">SUM(F33)</f>
        <v>3104</v>
      </c>
      <c r="G31" s="44">
        <f t="shared" si="6"/>
        <v>3104</v>
      </c>
      <c r="H31" s="45">
        <f t="shared" si="6"/>
        <v>182</v>
      </c>
      <c r="I31" s="46">
        <f t="shared" si="6"/>
        <v>781</v>
      </c>
      <c r="J31" s="46">
        <f t="shared" si="6"/>
        <v>804</v>
      </c>
      <c r="K31" s="46">
        <f t="shared" si="6"/>
        <v>1337</v>
      </c>
      <c r="L31" s="47">
        <f t="shared" si="6"/>
        <v>0</v>
      </c>
      <c r="M31" s="44">
        <f t="shared" si="6"/>
        <v>0</v>
      </c>
      <c r="N31" s="45">
        <f t="shared" si="6"/>
        <v>0</v>
      </c>
      <c r="O31" s="46">
        <f t="shared" si="6"/>
        <v>0</v>
      </c>
      <c r="P31" s="47">
        <f t="shared" si="6"/>
        <v>0</v>
      </c>
      <c r="Q31" s="48">
        <f t="shared" si="6"/>
        <v>0</v>
      </c>
      <c r="R31" s="257"/>
      <c r="S31" s="34"/>
    </row>
    <row r="32" spans="4:19" s="36" customFormat="1" ht="18" customHeight="1">
      <c r="D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34"/>
    </row>
    <row r="33" spans="2:19" s="50" customFormat="1" ht="18.75">
      <c r="B33" s="40" t="s">
        <v>24</v>
      </c>
      <c r="C33" s="41"/>
      <c r="D33" s="42"/>
      <c r="E33" s="59"/>
      <c r="F33" s="43">
        <f aca="true" t="shared" si="7" ref="F33:Q33">SUM(F34:F47)</f>
        <v>3104</v>
      </c>
      <c r="G33" s="44">
        <f t="shared" si="7"/>
        <v>3104</v>
      </c>
      <c r="H33" s="45">
        <f t="shared" si="7"/>
        <v>182</v>
      </c>
      <c r="I33" s="46">
        <f t="shared" si="7"/>
        <v>781</v>
      </c>
      <c r="J33" s="46">
        <f t="shared" si="7"/>
        <v>804</v>
      </c>
      <c r="K33" s="46">
        <f t="shared" si="7"/>
        <v>1337</v>
      </c>
      <c r="L33" s="47">
        <f t="shared" si="7"/>
        <v>0</v>
      </c>
      <c r="M33" s="44">
        <f t="shared" si="7"/>
        <v>0</v>
      </c>
      <c r="N33" s="45">
        <f t="shared" si="7"/>
        <v>0</v>
      </c>
      <c r="O33" s="46">
        <f t="shared" si="7"/>
        <v>0</v>
      </c>
      <c r="P33" s="47">
        <f t="shared" si="7"/>
        <v>0</v>
      </c>
      <c r="Q33" s="48">
        <f t="shared" si="7"/>
        <v>0</v>
      </c>
      <c r="R33" s="257"/>
      <c r="S33" s="34"/>
    </row>
    <row r="34" spans="2:19" s="73" customFormat="1" ht="19.5" customHeight="1">
      <c r="B34" s="101">
        <v>9400009</v>
      </c>
      <c r="C34" s="101" t="s">
        <v>26</v>
      </c>
      <c r="D34" s="102" t="s">
        <v>134</v>
      </c>
      <c r="F34" s="103">
        <f aca="true" t="shared" si="8" ref="F34:F47">SUM(G34,M34,Q34)</f>
        <v>163</v>
      </c>
      <c r="G34" s="103">
        <f aca="true" t="shared" si="9" ref="G34:G47">SUM(H34:L34)</f>
        <v>163</v>
      </c>
      <c r="H34" s="140">
        <v>46</v>
      </c>
      <c r="I34" s="141">
        <v>117</v>
      </c>
      <c r="J34" s="141"/>
      <c r="K34" s="141"/>
      <c r="L34" s="142"/>
      <c r="M34" s="103">
        <f aca="true" t="shared" si="10" ref="M34:M47">SUM(N34:P34)</f>
        <v>0</v>
      </c>
      <c r="N34" s="140"/>
      <c r="O34" s="141"/>
      <c r="P34" s="142"/>
      <c r="Q34" s="103"/>
      <c r="R34" s="72"/>
      <c r="S34" s="34"/>
    </row>
    <row r="35" spans="2:19" s="73" customFormat="1" ht="19.5" customHeight="1">
      <c r="B35" s="74">
        <v>9400016</v>
      </c>
      <c r="C35" s="74" t="s">
        <v>26</v>
      </c>
      <c r="D35" s="75" t="s">
        <v>135</v>
      </c>
      <c r="F35" s="76">
        <f t="shared" si="8"/>
        <v>160</v>
      </c>
      <c r="G35" s="76">
        <f t="shared" si="9"/>
        <v>160</v>
      </c>
      <c r="H35" s="143">
        <v>31</v>
      </c>
      <c r="I35" s="125">
        <v>129</v>
      </c>
      <c r="J35" s="125"/>
      <c r="K35" s="125"/>
      <c r="L35" s="126"/>
      <c r="M35" s="76">
        <f t="shared" si="10"/>
        <v>0</v>
      </c>
      <c r="N35" s="143"/>
      <c r="O35" s="125"/>
      <c r="P35" s="126"/>
      <c r="Q35" s="76"/>
      <c r="R35" s="72"/>
      <c r="S35" s="34"/>
    </row>
    <row r="36" spans="2:19" s="73" customFormat="1" ht="19.5" customHeight="1">
      <c r="B36" s="74">
        <v>9400008</v>
      </c>
      <c r="C36" s="74" t="s">
        <v>26</v>
      </c>
      <c r="D36" s="75" t="s">
        <v>136</v>
      </c>
      <c r="F36" s="76">
        <f t="shared" si="8"/>
        <v>179</v>
      </c>
      <c r="G36" s="76">
        <f t="shared" si="9"/>
        <v>179</v>
      </c>
      <c r="H36" s="143">
        <v>34</v>
      </c>
      <c r="I36" s="125">
        <v>145</v>
      </c>
      <c r="J36" s="125"/>
      <c r="K36" s="125"/>
      <c r="L36" s="126"/>
      <c r="M36" s="76">
        <f t="shared" si="10"/>
        <v>0</v>
      </c>
      <c r="N36" s="143"/>
      <c r="O36" s="125"/>
      <c r="P36" s="126"/>
      <c r="Q36" s="76"/>
      <c r="R36" s="72"/>
      <c r="S36" s="34"/>
    </row>
    <row r="37" spans="2:19" s="73" customFormat="1" ht="19.5" customHeight="1">
      <c r="B37" s="74">
        <v>9400010</v>
      </c>
      <c r="C37" s="74" t="s">
        <v>26</v>
      </c>
      <c r="D37" s="75" t="s">
        <v>137</v>
      </c>
      <c r="F37" s="76">
        <f t="shared" si="8"/>
        <v>123</v>
      </c>
      <c r="G37" s="76">
        <f t="shared" si="9"/>
        <v>123</v>
      </c>
      <c r="H37" s="143">
        <v>31</v>
      </c>
      <c r="I37" s="125">
        <v>92</v>
      </c>
      <c r="J37" s="125"/>
      <c r="K37" s="125"/>
      <c r="L37" s="126"/>
      <c r="M37" s="76">
        <f t="shared" si="10"/>
        <v>0</v>
      </c>
      <c r="N37" s="143"/>
      <c r="O37" s="125"/>
      <c r="P37" s="126"/>
      <c r="Q37" s="76"/>
      <c r="R37" s="72"/>
      <c r="S37" s="34"/>
    </row>
    <row r="38" spans="2:19" s="73" customFormat="1" ht="19.5" customHeight="1">
      <c r="B38" s="74">
        <v>9400101</v>
      </c>
      <c r="C38" s="74" t="s">
        <v>26</v>
      </c>
      <c r="D38" s="75" t="s">
        <v>138</v>
      </c>
      <c r="F38" s="76">
        <f t="shared" si="8"/>
        <v>188</v>
      </c>
      <c r="G38" s="76">
        <f t="shared" si="9"/>
        <v>188</v>
      </c>
      <c r="H38" s="143">
        <v>40</v>
      </c>
      <c r="I38" s="125">
        <v>148</v>
      </c>
      <c r="J38" s="125"/>
      <c r="K38" s="125"/>
      <c r="L38" s="126"/>
      <c r="M38" s="76">
        <f t="shared" si="10"/>
        <v>0</v>
      </c>
      <c r="N38" s="143"/>
      <c r="O38" s="125"/>
      <c r="P38" s="126"/>
      <c r="Q38" s="76"/>
      <c r="R38" s="72"/>
      <c r="S38" s="34"/>
    </row>
    <row r="39" spans="2:19" s="73" customFormat="1" ht="19.5" customHeight="1">
      <c r="B39" s="74">
        <v>9400113</v>
      </c>
      <c r="C39" s="74" t="s">
        <v>26</v>
      </c>
      <c r="D39" s="75" t="s">
        <v>139</v>
      </c>
      <c r="F39" s="76">
        <f t="shared" si="8"/>
        <v>150</v>
      </c>
      <c r="G39" s="76">
        <f t="shared" si="9"/>
        <v>150</v>
      </c>
      <c r="H39" s="143"/>
      <c r="I39" s="125">
        <v>150</v>
      </c>
      <c r="J39" s="125"/>
      <c r="K39" s="125"/>
      <c r="L39" s="126"/>
      <c r="M39" s="76">
        <f t="shared" si="10"/>
        <v>0</v>
      </c>
      <c r="N39" s="143"/>
      <c r="O39" s="125"/>
      <c r="P39" s="126"/>
      <c r="Q39" s="76"/>
      <c r="R39" s="72"/>
      <c r="S39" s="34"/>
    </row>
    <row r="40" spans="2:19" s="73" customFormat="1" ht="19.5" customHeight="1">
      <c r="B40" s="74">
        <v>9400135</v>
      </c>
      <c r="C40" s="74" t="s">
        <v>26</v>
      </c>
      <c r="D40" s="75" t="s">
        <v>140</v>
      </c>
      <c r="F40" s="76">
        <f t="shared" si="8"/>
        <v>155</v>
      </c>
      <c r="G40" s="76">
        <f t="shared" si="9"/>
        <v>155</v>
      </c>
      <c r="H40" s="143"/>
      <c r="I40" s="125"/>
      <c r="J40" s="125">
        <v>155</v>
      </c>
      <c r="K40" s="125"/>
      <c r="L40" s="126"/>
      <c r="M40" s="76">
        <f t="shared" si="10"/>
        <v>0</v>
      </c>
      <c r="N40" s="143"/>
      <c r="O40" s="125"/>
      <c r="P40" s="126"/>
      <c r="Q40" s="76"/>
      <c r="R40" s="72"/>
      <c r="S40" s="34"/>
    </row>
    <row r="41" spans="2:19" s="73" customFormat="1" ht="19.5" customHeight="1">
      <c r="B41" s="74">
        <v>9400038</v>
      </c>
      <c r="C41" s="74" t="s">
        <v>26</v>
      </c>
      <c r="D41" s="75" t="s">
        <v>141</v>
      </c>
      <c r="F41" s="76">
        <f t="shared" si="8"/>
        <v>257</v>
      </c>
      <c r="G41" s="76">
        <f t="shared" si="9"/>
        <v>257</v>
      </c>
      <c r="H41" s="143"/>
      <c r="I41" s="125"/>
      <c r="J41" s="125">
        <v>257</v>
      </c>
      <c r="K41" s="125"/>
      <c r="L41" s="126"/>
      <c r="M41" s="76">
        <f t="shared" si="10"/>
        <v>0</v>
      </c>
      <c r="N41" s="143"/>
      <c r="O41" s="125"/>
      <c r="P41" s="126"/>
      <c r="Q41" s="76"/>
      <c r="R41" s="72"/>
      <c r="S41" s="34"/>
    </row>
    <row r="42" spans="2:19" s="73" customFormat="1" ht="19.5" customHeight="1">
      <c r="B42" s="74">
        <v>9400037</v>
      </c>
      <c r="C42" s="74" t="s">
        <v>26</v>
      </c>
      <c r="D42" s="75" t="s">
        <v>142</v>
      </c>
      <c r="F42" s="76">
        <f t="shared" si="8"/>
        <v>392</v>
      </c>
      <c r="G42" s="76">
        <f t="shared" si="9"/>
        <v>392</v>
      </c>
      <c r="H42" s="143"/>
      <c r="I42" s="125"/>
      <c r="J42" s="125">
        <v>392</v>
      </c>
      <c r="K42" s="125"/>
      <c r="L42" s="126"/>
      <c r="M42" s="76">
        <f t="shared" si="10"/>
        <v>0</v>
      </c>
      <c r="N42" s="143"/>
      <c r="O42" s="125"/>
      <c r="P42" s="126"/>
      <c r="Q42" s="76"/>
      <c r="R42" s="72"/>
      <c r="S42" s="34"/>
    </row>
    <row r="43" spans="2:19" s="73" customFormat="1" ht="19.5" customHeight="1">
      <c r="B43" s="74">
        <v>9400147</v>
      </c>
      <c r="C43" s="74" t="s">
        <v>26</v>
      </c>
      <c r="D43" s="75" t="s">
        <v>143</v>
      </c>
      <c r="F43" s="76">
        <f t="shared" si="8"/>
        <v>325</v>
      </c>
      <c r="G43" s="76">
        <f t="shared" si="9"/>
        <v>325</v>
      </c>
      <c r="H43" s="143"/>
      <c r="I43" s="125"/>
      <c r="J43" s="125"/>
      <c r="K43" s="125">
        <v>325</v>
      </c>
      <c r="L43" s="126"/>
      <c r="M43" s="76">
        <f t="shared" si="10"/>
        <v>0</v>
      </c>
      <c r="N43" s="143"/>
      <c r="O43" s="125"/>
      <c r="P43" s="126"/>
      <c r="Q43" s="76"/>
      <c r="R43" s="72"/>
      <c r="S43" s="34"/>
    </row>
    <row r="44" spans="2:19" s="73" customFormat="1" ht="19.5" customHeight="1">
      <c r="B44" s="74">
        <v>9400087</v>
      </c>
      <c r="C44" s="74" t="s">
        <v>26</v>
      </c>
      <c r="D44" s="82" t="s">
        <v>144</v>
      </c>
      <c r="F44" s="76">
        <f t="shared" si="8"/>
        <v>505</v>
      </c>
      <c r="G44" s="76">
        <f t="shared" si="9"/>
        <v>505</v>
      </c>
      <c r="H44" s="143"/>
      <c r="I44" s="125"/>
      <c r="J44" s="125"/>
      <c r="K44" s="125">
        <v>505</v>
      </c>
      <c r="L44" s="126"/>
      <c r="M44" s="76">
        <f t="shared" si="10"/>
        <v>0</v>
      </c>
      <c r="N44" s="143"/>
      <c r="O44" s="125"/>
      <c r="P44" s="126"/>
      <c r="Q44" s="76"/>
      <c r="R44" s="72"/>
      <c r="S44" s="34"/>
    </row>
    <row r="45" spans="2:19" s="73" customFormat="1" ht="19.5" customHeight="1">
      <c r="B45" s="74">
        <v>9400063</v>
      </c>
      <c r="C45" s="74" t="s">
        <v>26</v>
      </c>
      <c r="D45" s="75" t="s">
        <v>145</v>
      </c>
      <c r="F45" s="76">
        <f t="shared" si="8"/>
        <v>243</v>
      </c>
      <c r="G45" s="76">
        <f t="shared" si="9"/>
        <v>243</v>
      </c>
      <c r="H45" s="143"/>
      <c r="I45" s="125"/>
      <c r="J45" s="125"/>
      <c r="K45" s="125">
        <v>243</v>
      </c>
      <c r="L45" s="126"/>
      <c r="M45" s="76">
        <f t="shared" si="10"/>
        <v>0</v>
      </c>
      <c r="N45" s="143"/>
      <c r="O45" s="125"/>
      <c r="P45" s="126"/>
      <c r="Q45" s="76"/>
      <c r="R45" s="72"/>
      <c r="S45" s="34"/>
    </row>
    <row r="46" spans="2:19" s="73" customFormat="1" ht="19.5" customHeight="1">
      <c r="B46" s="74">
        <v>9400126</v>
      </c>
      <c r="C46" s="74" t="s">
        <v>26</v>
      </c>
      <c r="D46" s="75" t="s">
        <v>146</v>
      </c>
      <c r="F46" s="76">
        <f t="shared" si="8"/>
        <v>264</v>
      </c>
      <c r="G46" s="76">
        <f t="shared" si="9"/>
        <v>264</v>
      </c>
      <c r="H46" s="143"/>
      <c r="I46" s="125"/>
      <c r="J46" s="125"/>
      <c r="K46" s="125">
        <v>264</v>
      </c>
      <c r="L46" s="126"/>
      <c r="M46" s="76">
        <f t="shared" si="10"/>
        <v>0</v>
      </c>
      <c r="N46" s="143"/>
      <c r="O46" s="125"/>
      <c r="P46" s="126"/>
      <c r="Q46" s="76"/>
      <c r="R46" s="72"/>
      <c r="S46" s="34"/>
    </row>
    <row r="47" spans="2:19" s="73" customFormat="1" ht="19.5" customHeight="1">
      <c r="B47" s="108"/>
      <c r="C47" s="108"/>
      <c r="D47" s="144"/>
      <c r="F47" s="84">
        <f t="shared" si="8"/>
        <v>0</v>
      </c>
      <c r="G47" s="84">
        <f t="shared" si="9"/>
        <v>0</v>
      </c>
      <c r="H47" s="127"/>
      <c r="I47" s="128"/>
      <c r="J47" s="128"/>
      <c r="K47" s="128"/>
      <c r="L47" s="129"/>
      <c r="M47" s="84">
        <f t="shared" si="10"/>
        <v>0</v>
      </c>
      <c r="N47" s="127"/>
      <c r="O47" s="128"/>
      <c r="P47" s="129"/>
      <c r="Q47" s="84"/>
      <c r="R47" s="72"/>
      <c r="S47" s="34"/>
    </row>
    <row r="48" spans="4:19" s="36" customFormat="1" ht="18" customHeight="1">
      <c r="D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S48" s="34"/>
    </row>
    <row r="49" spans="4:19" s="36" customFormat="1" ht="18" customHeight="1">
      <c r="D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S49" s="34"/>
    </row>
    <row r="50" spans="4:19" s="36" customFormat="1" ht="18" customHeight="1">
      <c r="D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S50" s="34"/>
    </row>
    <row r="51" spans="2:17" s="34" customFormat="1" ht="18.75">
      <c r="B51" s="39" t="s">
        <v>78</v>
      </c>
      <c r="C51" s="8"/>
      <c r="D51" s="6"/>
      <c r="F51" s="89"/>
      <c r="G51" s="90"/>
      <c r="H51" s="38"/>
      <c r="I51" s="38"/>
      <c r="J51" s="38"/>
      <c r="K51" s="38"/>
      <c r="L51" s="38"/>
      <c r="M51" s="90"/>
      <c r="N51" s="38"/>
      <c r="O51" s="38"/>
      <c r="P51" s="38"/>
      <c r="Q51" s="91"/>
    </row>
    <row r="52" spans="4:19" s="36" customFormat="1" ht="18" customHeight="1">
      <c r="D52" s="37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S52" s="34"/>
    </row>
    <row r="53" spans="2:19" s="50" customFormat="1" ht="29.25" customHeight="1">
      <c r="B53" s="40" t="s">
        <v>23</v>
      </c>
      <c r="C53" s="41"/>
      <c r="D53" s="42"/>
      <c r="E53" s="59"/>
      <c r="F53" s="43">
        <f aca="true" t="shared" si="11" ref="F53:Q53">SUM(F55)</f>
        <v>5708</v>
      </c>
      <c r="G53" s="44">
        <f t="shared" si="11"/>
        <v>5708</v>
      </c>
      <c r="H53" s="45">
        <f t="shared" si="11"/>
        <v>90</v>
      </c>
      <c r="I53" s="46">
        <f t="shared" si="11"/>
        <v>784</v>
      </c>
      <c r="J53" s="46">
        <f t="shared" si="11"/>
        <v>2012</v>
      </c>
      <c r="K53" s="46">
        <f t="shared" si="11"/>
        <v>2553</v>
      </c>
      <c r="L53" s="47">
        <f t="shared" si="11"/>
        <v>269</v>
      </c>
      <c r="M53" s="44">
        <f t="shared" si="11"/>
        <v>0</v>
      </c>
      <c r="N53" s="45">
        <f t="shared" si="11"/>
        <v>0</v>
      </c>
      <c r="O53" s="46">
        <f t="shared" si="11"/>
        <v>0</v>
      </c>
      <c r="P53" s="47">
        <f t="shared" si="11"/>
        <v>0</v>
      </c>
      <c r="Q53" s="48">
        <f t="shared" si="11"/>
        <v>0</v>
      </c>
      <c r="R53" s="257"/>
      <c r="S53" s="34"/>
    </row>
    <row r="54" spans="4:19" s="36" customFormat="1" ht="18" customHeight="1">
      <c r="D54" s="37"/>
      <c r="S54" s="34"/>
    </row>
    <row r="55" spans="2:19" s="50" customFormat="1" ht="18.75">
      <c r="B55" s="40" t="s">
        <v>24</v>
      </c>
      <c r="C55" s="41"/>
      <c r="D55" s="42"/>
      <c r="E55" s="49"/>
      <c r="F55" s="43">
        <f aca="true" t="shared" si="12" ref="F55:Q55">SUM(F56:F72)</f>
        <v>5708</v>
      </c>
      <c r="G55" s="44">
        <f t="shared" si="12"/>
        <v>5708</v>
      </c>
      <c r="H55" s="45">
        <f t="shared" si="12"/>
        <v>90</v>
      </c>
      <c r="I55" s="46">
        <f t="shared" si="12"/>
        <v>784</v>
      </c>
      <c r="J55" s="46">
        <f t="shared" si="12"/>
        <v>2012</v>
      </c>
      <c r="K55" s="46">
        <f t="shared" si="12"/>
        <v>2553</v>
      </c>
      <c r="L55" s="47">
        <f t="shared" si="12"/>
        <v>269</v>
      </c>
      <c r="M55" s="44">
        <f t="shared" si="12"/>
        <v>0</v>
      </c>
      <c r="N55" s="45">
        <f t="shared" si="12"/>
        <v>0</v>
      </c>
      <c r="O55" s="46">
        <f t="shared" si="12"/>
        <v>0</v>
      </c>
      <c r="P55" s="47">
        <f t="shared" si="12"/>
        <v>0</v>
      </c>
      <c r="Q55" s="48">
        <f t="shared" si="12"/>
        <v>0</v>
      </c>
      <c r="R55" s="255"/>
      <c r="S55" s="34"/>
    </row>
    <row r="56" spans="2:19" s="73" customFormat="1" ht="19.5" customHeight="1">
      <c r="B56" s="101">
        <v>9400054</v>
      </c>
      <c r="C56" s="101" t="s">
        <v>26</v>
      </c>
      <c r="D56" s="102" t="s">
        <v>147</v>
      </c>
      <c r="F56" s="103">
        <f aca="true" t="shared" si="13" ref="F56:F72">SUM(G56,M56,Q56)</f>
        <v>101</v>
      </c>
      <c r="G56" s="103">
        <f aca="true" t="shared" si="14" ref="G56:G72">SUM(H56:L56)</f>
        <v>101</v>
      </c>
      <c r="H56" s="140"/>
      <c r="I56" s="141">
        <v>101</v>
      </c>
      <c r="J56" s="141"/>
      <c r="K56" s="141"/>
      <c r="L56" s="142"/>
      <c r="M56" s="103">
        <f aca="true" t="shared" si="15" ref="M56:M72">SUM(N56:P56)</f>
        <v>0</v>
      </c>
      <c r="N56" s="140"/>
      <c r="O56" s="141"/>
      <c r="P56" s="142"/>
      <c r="Q56" s="103"/>
      <c r="R56" s="72"/>
      <c r="S56" s="34"/>
    </row>
    <row r="57" spans="2:19" s="73" customFormat="1" ht="19.5" customHeight="1">
      <c r="B57" s="83">
        <v>9400136</v>
      </c>
      <c r="C57" s="74" t="s">
        <v>26</v>
      </c>
      <c r="D57" s="82" t="s">
        <v>148</v>
      </c>
      <c r="F57" s="76">
        <f t="shared" si="13"/>
        <v>301</v>
      </c>
      <c r="G57" s="76">
        <f t="shared" si="14"/>
        <v>301</v>
      </c>
      <c r="H57" s="143">
        <v>56</v>
      </c>
      <c r="I57" s="125">
        <v>245</v>
      </c>
      <c r="J57" s="125"/>
      <c r="K57" s="125"/>
      <c r="L57" s="126"/>
      <c r="M57" s="76">
        <f t="shared" si="15"/>
        <v>0</v>
      </c>
      <c r="N57" s="143"/>
      <c r="O57" s="125"/>
      <c r="P57" s="126"/>
      <c r="Q57" s="76"/>
      <c r="R57" s="72"/>
      <c r="S57" s="34"/>
    </row>
    <row r="58" spans="2:19" s="73" customFormat="1" ht="19.5" customHeight="1">
      <c r="B58" s="74">
        <v>9400103</v>
      </c>
      <c r="C58" s="74" t="s">
        <v>26</v>
      </c>
      <c r="D58" s="75" t="s">
        <v>149</v>
      </c>
      <c r="F58" s="76">
        <f t="shared" si="13"/>
        <v>158</v>
      </c>
      <c r="G58" s="76">
        <f t="shared" si="14"/>
        <v>158</v>
      </c>
      <c r="H58" s="143">
        <v>25</v>
      </c>
      <c r="I58" s="125">
        <v>133</v>
      </c>
      <c r="J58" s="125"/>
      <c r="K58" s="125"/>
      <c r="L58" s="126"/>
      <c r="M58" s="76">
        <f t="shared" si="15"/>
        <v>0</v>
      </c>
      <c r="N58" s="143"/>
      <c r="O58" s="125"/>
      <c r="P58" s="126"/>
      <c r="Q58" s="76"/>
      <c r="R58" s="72"/>
      <c r="S58" s="34"/>
    </row>
    <row r="59" spans="2:19" s="73" customFormat="1" ht="19.5" customHeight="1">
      <c r="B59" s="74">
        <v>9400050</v>
      </c>
      <c r="C59" s="74" t="s">
        <v>26</v>
      </c>
      <c r="D59" s="75" t="s">
        <v>150</v>
      </c>
      <c r="F59" s="76">
        <f t="shared" si="13"/>
        <v>434</v>
      </c>
      <c r="G59" s="76">
        <f t="shared" si="14"/>
        <v>434</v>
      </c>
      <c r="H59" s="143"/>
      <c r="I59" s="125">
        <v>148</v>
      </c>
      <c r="J59" s="125">
        <v>286</v>
      </c>
      <c r="K59" s="125"/>
      <c r="L59" s="126"/>
      <c r="M59" s="76">
        <f t="shared" si="15"/>
        <v>0</v>
      </c>
      <c r="N59" s="143"/>
      <c r="O59" s="125"/>
      <c r="P59" s="126"/>
      <c r="Q59" s="76"/>
      <c r="R59" s="72"/>
      <c r="S59" s="34"/>
    </row>
    <row r="60" spans="2:19" s="73" customFormat="1" ht="19.5" customHeight="1">
      <c r="B60" s="74">
        <v>9400051</v>
      </c>
      <c r="C60" s="74" t="s">
        <v>26</v>
      </c>
      <c r="D60" s="75" t="s">
        <v>151</v>
      </c>
      <c r="F60" s="76">
        <f t="shared" si="13"/>
        <v>335</v>
      </c>
      <c r="G60" s="76">
        <f t="shared" si="14"/>
        <v>335</v>
      </c>
      <c r="H60" s="143"/>
      <c r="I60" s="125">
        <v>87</v>
      </c>
      <c r="J60" s="125">
        <v>248</v>
      </c>
      <c r="K60" s="125"/>
      <c r="L60" s="126"/>
      <c r="M60" s="76">
        <f t="shared" si="15"/>
        <v>0</v>
      </c>
      <c r="N60" s="143"/>
      <c r="O60" s="125"/>
      <c r="P60" s="126"/>
      <c r="Q60" s="76"/>
      <c r="R60" s="72"/>
      <c r="S60" s="34"/>
    </row>
    <row r="61" spans="2:19" s="73" customFormat="1" ht="19.5" customHeight="1">
      <c r="B61" s="74">
        <v>9400104</v>
      </c>
      <c r="C61" s="74" t="s">
        <v>26</v>
      </c>
      <c r="D61" s="75" t="s">
        <v>152</v>
      </c>
      <c r="F61" s="76">
        <f t="shared" si="13"/>
        <v>396</v>
      </c>
      <c r="G61" s="76">
        <f t="shared" si="14"/>
        <v>396</v>
      </c>
      <c r="H61" s="143"/>
      <c r="I61" s="125"/>
      <c r="J61" s="125">
        <v>396</v>
      </c>
      <c r="K61" s="125"/>
      <c r="L61" s="126"/>
      <c r="M61" s="76">
        <f t="shared" si="15"/>
        <v>0</v>
      </c>
      <c r="N61" s="143"/>
      <c r="O61" s="125"/>
      <c r="P61" s="126"/>
      <c r="Q61" s="76"/>
      <c r="R61" s="72"/>
      <c r="S61" s="34"/>
    </row>
    <row r="62" spans="2:19" s="73" customFormat="1" ht="19.5" customHeight="1">
      <c r="B62" s="74">
        <v>9400175</v>
      </c>
      <c r="C62" s="74" t="s">
        <v>26</v>
      </c>
      <c r="D62" s="82" t="s">
        <v>153</v>
      </c>
      <c r="F62" s="76">
        <f t="shared" si="13"/>
        <v>38</v>
      </c>
      <c r="G62" s="76">
        <f t="shared" si="14"/>
        <v>38</v>
      </c>
      <c r="H62" s="143"/>
      <c r="I62" s="125"/>
      <c r="J62" s="125">
        <v>38</v>
      </c>
      <c r="K62" s="125"/>
      <c r="L62" s="126"/>
      <c r="M62" s="76">
        <f t="shared" si="15"/>
        <v>0</v>
      </c>
      <c r="N62" s="143"/>
      <c r="O62" s="125"/>
      <c r="P62" s="126"/>
      <c r="Q62" s="76"/>
      <c r="R62" s="72"/>
      <c r="S62" s="34"/>
    </row>
    <row r="63" spans="2:19" s="73" customFormat="1" ht="19.5" customHeight="1">
      <c r="B63" s="74">
        <v>9400148</v>
      </c>
      <c r="C63" s="74" t="s">
        <v>26</v>
      </c>
      <c r="D63" s="75" t="s">
        <v>154</v>
      </c>
      <c r="F63" s="76">
        <f t="shared" si="13"/>
        <v>412</v>
      </c>
      <c r="G63" s="76">
        <f t="shared" si="14"/>
        <v>412</v>
      </c>
      <c r="H63" s="143"/>
      <c r="I63" s="125"/>
      <c r="J63" s="125">
        <v>243</v>
      </c>
      <c r="K63" s="125">
        <v>169</v>
      </c>
      <c r="L63" s="126"/>
      <c r="M63" s="76">
        <f t="shared" si="15"/>
        <v>0</v>
      </c>
      <c r="N63" s="143"/>
      <c r="O63" s="125"/>
      <c r="P63" s="126"/>
      <c r="Q63" s="76"/>
      <c r="R63" s="72"/>
      <c r="S63" s="34"/>
    </row>
    <row r="64" spans="2:19" s="73" customFormat="1" ht="19.5" customHeight="1">
      <c r="B64" s="74">
        <v>9400053</v>
      </c>
      <c r="C64" s="74" t="s">
        <v>26</v>
      </c>
      <c r="D64" s="75" t="s">
        <v>155</v>
      </c>
      <c r="F64" s="76">
        <f t="shared" si="13"/>
        <v>141</v>
      </c>
      <c r="G64" s="76">
        <f t="shared" si="14"/>
        <v>141</v>
      </c>
      <c r="H64" s="143"/>
      <c r="I64" s="125"/>
      <c r="J64" s="125">
        <v>80</v>
      </c>
      <c r="K64" s="125">
        <v>61</v>
      </c>
      <c r="L64" s="126"/>
      <c r="M64" s="76">
        <f t="shared" si="15"/>
        <v>0</v>
      </c>
      <c r="N64" s="143"/>
      <c r="O64" s="125"/>
      <c r="P64" s="126"/>
      <c r="Q64" s="76"/>
      <c r="R64" s="72"/>
      <c r="S64" s="34"/>
    </row>
    <row r="65" spans="2:19" s="73" customFormat="1" ht="19.5" customHeight="1">
      <c r="B65" s="145">
        <v>9400137</v>
      </c>
      <c r="C65" s="74" t="s">
        <v>26</v>
      </c>
      <c r="D65" s="82" t="s">
        <v>156</v>
      </c>
      <c r="F65" s="76">
        <f t="shared" si="13"/>
        <v>1108</v>
      </c>
      <c r="G65" s="76">
        <f t="shared" si="14"/>
        <v>1108</v>
      </c>
      <c r="H65" s="143"/>
      <c r="I65" s="125"/>
      <c r="J65" s="125">
        <v>548</v>
      </c>
      <c r="K65" s="125">
        <v>560</v>
      </c>
      <c r="L65" s="126"/>
      <c r="M65" s="76">
        <f t="shared" si="15"/>
        <v>0</v>
      </c>
      <c r="N65" s="143"/>
      <c r="O65" s="125"/>
      <c r="P65" s="126"/>
      <c r="Q65" s="76"/>
      <c r="R65" s="72"/>
      <c r="S65" s="34"/>
    </row>
    <row r="66" spans="2:19" s="73" customFormat="1" ht="19.5" customHeight="1">
      <c r="B66" s="74">
        <v>9400096</v>
      </c>
      <c r="C66" s="74" t="s">
        <v>26</v>
      </c>
      <c r="D66" s="75" t="s">
        <v>157</v>
      </c>
      <c r="F66" s="76">
        <f t="shared" si="13"/>
        <v>525</v>
      </c>
      <c r="G66" s="76">
        <f t="shared" si="14"/>
        <v>525</v>
      </c>
      <c r="H66" s="143">
        <v>9</v>
      </c>
      <c r="I66" s="125">
        <v>70</v>
      </c>
      <c r="J66" s="125">
        <v>173</v>
      </c>
      <c r="K66" s="125">
        <v>273</v>
      </c>
      <c r="L66" s="126"/>
      <c r="M66" s="76">
        <f t="shared" si="15"/>
        <v>0</v>
      </c>
      <c r="N66" s="143"/>
      <c r="O66" s="125"/>
      <c r="P66" s="126"/>
      <c r="Q66" s="76"/>
      <c r="R66" s="72"/>
      <c r="S66" s="34"/>
    </row>
    <row r="67" spans="2:19" s="73" customFormat="1" ht="19.5" customHeight="1">
      <c r="B67" s="74">
        <v>9400020</v>
      </c>
      <c r="C67" s="74" t="s">
        <v>26</v>
      </c>
      <c r="D67" s="75" t="s">
        <v>158</v>
      </c>
      <c r="F67" s="76">
        <f t="shared" si="13"/>
        <v>405</v>
      </c>
      <c r="G67" s="76">
        <f t="shared" si="14"/>
        <v>405</v>
      </c>
      <c r="H67" s="143"/>
      <c r="I67" s="125"/>
      <c r="J67" s="125"/>
      <c r="K67" s="125">
        <v>405</v>
      </c>
      <c r="L67" s="126"/>
      <c r="M67" s="76">
        <f t="shared" si="15"/>
        <v>0</v>
      </c>
      <c r="N67" s="143"/>
      <c r="O67" s="125"/>
      <c r="P67" s="126"/>
      <c r="Q67" s="76"/>
      <c r="R67" s="72"/>
      <c r="S67" s="34"/>
    </row>
    <row r="68" spans="2:19" s="73" customFormat="1" ht="19.5" customHeight="1">
      <c r="B68" s="74">
        <v>9400021</v>
      </c>
      <c r="C68" s="74" t="s">
        <v>26</v>
      </c>
      <c r="D68" s="75" t="s">
        <v>151</v>
      </c>
      <c r="F68" s="76">
        <f t="shared" si="13"/>
        <v>223</v>
      </c>
      <c r="G68" s="76">
        <f t="shared" si="14"/>
        <v>223</v>
      </c>
      <c r="H68" s="143"/>
      <c r="I68" s="125"/>
      <c r="J68" s="125"/>
      <c r="K68" s="125">
        <v>223</v>
      </c>
      <c r="L68" s="126"/>
      <c r="M68" s="76">
        <f t="shared" si="15"/>
        <v>0</v>
      </c>
      <c r="N68" s="143"/>
      <c r="O68" s="125"/>
      <c r="P68" s="126"/>
      <c r="Q68" s="76"/>
      <c r="R68" s="72"/>
      <c r="S68" s="34"/>
    </row>
    <row r="69" spans="2:19" s="73" customFormat="1" ht="19.5" customHeight="1">
      <c r="B69" s="74">
        <v>9400090</v>
      </c>
      <c r="C69" s="74" t="s">
        <v>26</v>
      </c>
      <c r="D69" s="75" t="s">
        <v>159</v>
      </c>
      <c r="F69" s="76">
        <f t="shared" si="13"/>
        <v>383</v>
      </c>
      <c r="G69" s="76">
        <f t="shared" si="14"/>
        <v>383</v>
      </c>
      <c r="H69" s="143"/>
      <c r="I69" s="125"/>
      <c r="J69" s="125"/>
      <c r="K69" s="125">
        <v>383</v>
      </c>
      <c r="L69" s="126"/>
      <c r="M69" s="76">
        <f t="shared" si="15"/>
        <v>0</v>
      </c>
      <c r="N69" s="143"/>
      <c r="O69" s="125"/>
      <c r="P69" s="126"/>
      <c r="Q69" s="76"/>
      <c r="R69" s="72"/>
      <c r="S69" s="34"/>
    </row>
    <row r="70" spans="2:19" s="73" customFormat="1" ht="19.5" customHeight="1">
      <c r="B70" s="74">
        <v>9400030</v>
      </c>
      <c r="C70" s="74" t="s">
        <v>26</v>
      </c>
      <c r="D70" s="75" t="s">
        <v>160</v>
      </c>
      <c r="F70" s="76">
        <f t="shared" si="13"/>
        <v>479</v>
      </c>
      <c r="G70" s="76">
        <f t="shared" si="14"/>
        <v>479</v>
      </c>
      <c r="H70" s="143"/>
      <c r="I70" s="125"/>
      <c r="J70" s="125"/>
      <c r="K70" s="125">
        <v>479</v>
      </c>
      <c r="L70" s="126"/>
      <c r="M70" s="76">
        <f t="shared" si="15"/>
        <v>0</v>
      </c>
      <c r="N70" s="143"/>
      <c r="O70" s="125"/>
      <c r="P70" s="126"/>
      <c r="Q70" s="76"/>
      <c r="R70" s="72"/>
      <c r="S70" s="34"/>
    </row>
    <row r="71" spans="2:19" s="73" customFormat="1" ht="19.5" customHeight="1">
      <c r="B71" s="74">
        <v>9400073</v>
      </c>
      <c r="C71" s="74" t="s">
        <v>26</v>
      </c>
      <c r="D71" s="75" t="s">
        <v>161</v>
      </c>
      <c r="F71" s="76">
        <f t="shared" si="13"/>
        <v>269</v>
      </c>
      <c r="G71" s="76">
        <f t="shared" si="14"/>
        <v>269</v>
      </c>
      <c r="H71" s="143"/>
      <c r="I71" s="125"/>
      <c r="J71" s="125"/>
      <c r="K71" s="125"/>
      <c r="L71" s="126">
        <v>269</v>
      </c>
      <c r="M71" s="76">
        <f t="shared" si="15"/>
        <v>0</v>
      </c>
      <c r="N71" s="143"/>
      <c r="O71" s="125"/>
      <c r="P71" s="126"/>
      <c r="Q71" s="76"/>
      <c r="R71" s="72"/>
      <c r="S71" s="34"/>
    </row>
    <row r="72" spans="2:19" s="73" customFormat="1" ht="19.5" customHeight="1">
      <c r="B72" s="108"/>
      <c r="C72" s="108"/>
      <c r="D72" s="144"/>
      <c r="F72" s="84">
        <f t="shared" si="13"/>
        <v>0</v>
      </c>
      <c r="G72" s="84">
        <f t="shared" si="14"/>
        <v>0</v>
      </c>
      <c r="H72" s="127"/>
      <c r="I72" s="128"/>
      <c r="J72" s="128"/>
      <c r="K72" s="128"/>
      <c r="L72" s="129"/>
      <c r="M72" s="84">
        <f t="shared" si="15"/>
        <v>0</v>
      </c>
      <c r="N72" s="127"/>
      <c r="O72" s="128"/>
      <c r="P72" s="129"/>
      <c r="Q72" s="84"/>
      <c r="R72" s="72"/>
      <c r="S72" s="34"/>
    </row>
    <row r="74" ht="12.75">
      <c r="B74" s="6"/>
    </row>
    <row r="76" ht="15.75">
      <c r="B76" s="36" t="s">
        <v>179</v>
      </c>
    </row>
  </sheetData>
  <sheetProtection/>
  <mergeCells count="3">
    <mergeCell ref="B5:D6"/>
    <mergeCell ref="F6:F7"/>
    <mergeCell ref="Q6:Q7"/>
  </mergeCells>
  <printOptions/>
  <pageMargins left="0.5905511811023623" right="0" top="0.3937007874015748" bottom="0" header="0" footer="0"/>
  <pageSetup horizontalDpi="600" verticalDpi="600" orientation="portrait" paperSize="5" scale="57" r:id="rId1"/>
  <headerFooter alignWithMargins="0">
    <oddHeader>&amp;L&amp;9Ministerio de Educación, Cultura, Ciencia y Tecnología
Dirección de Estadística</oddHeader>
    <oddFooter>&amp;LFuente: Establecimientos Educativos.&amp;R&amp;D</oddFooter>
  </headerFooter>
  <rowBreaks count="1" manualBreakCount="1">
    <brk id="2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showGridLines="0" showZero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00390625" defaultRowHeight="15.75"/>
  <cols>
    <col min="1" max="1" width="1.875" style="6" customWidth="1"/>
    <col min="2" max="2" width="60.375" style="6" customWidth="1"/>
    <col min="3" max="3" width="1.75390625" style="6" customWidth="1"/>
    <col min="4" max="4" width="10.625" style="9" customWidth="1"/>
    <col min="5" max="5" width="8.75390625" style="60" customWidth="1"/>
    <col min="6" max="6" width="5.625" style="60" customWidth="1"/>
    <col min="7" max="7" width="7.00390625" style="60" bestFit="1" customWidth="1"/>
    <col min="8" max="8" width="8.25390625" style="60" bestFit="1" customWidth="1"/>
    <col min="9" max="9" width="8.25390625" style="10" bestFit="1" customWidth="1"/>
    <col min="10" max="10" width="6.625" style="9" customWidth="1"/>
    <col min="11" max="11" width="8.75390625" style="60" customWidth="1"/>
    <col min="12" max="13" width="5.625" style="60" customWidth="1"/>
    <col min="14" max="14" width="6.625" style="9" customWidth="1"/>
    <col min="15" max="15" width="8.625" style="9" customWidth="1"/>
    <col min="16" max="16" width="1.75390625" style="6" customWidth="1"/>
    <col min="17" max="17" width="9.00390625" style="6" customWidth="1"/>
    <col min="18" max="16384" width="11.00390625" style="146" customWidth="1"/>
  </cols>
  <sheetData>
    <row r="1" spans="2:17" s="6" customFormat="1" ht="15.75">
      <c r="B1" s="1" t="s">
        <v>176</v>
      </c>
      <c r="C1" s="4"/>
      <c r="D1" s="4"/>
      <c r="E1" s="3"/>
      <c r="F1" s="4"/>
      <c r="G1" s="5"/>
      <c r="H1" s="5"/>
      <c r="I1" s="5"/>
      <c r="J1" s="5"/>
      <c r="K1" s="5"/>
      <c r="L1" s="4"/>
      <c r="M1" s="5"/>
      <c r="N1" s="5"/>
      <c r="O1" s="5"/>
      <c r="P1" s="4"/>
      <c r="Q1" s="4"/>
    </row>
    <row r="2" spans="2:17" s="6" customFormat="1" ht="15.75">
      <c r="B2" s="1" t="s">
        <v>175</v>
      </c>
      <c r="C2" s="4"/>
      <c r="D2" s="4"/>
      <c r="E2" s="3"/>
      <c r="F2" s="4"/>
      <c r="G2" s="5"/>
      <c r="H2" s="5"/>
      <c r="I2" s="5"/>
      <c r="J2" s="5"/>
      <c r="K2" s="5"/>
      <c r="L2" s="4"/>
      <c r="M2" s="5"/>
      <c r="N2" s="5"/>
      <c r="O2" s="5"/>
      <c r="P2" s="4"/>
      <c r="Q2" s="4"/>
    </row>
    <row r="3" spans="2:17" s="6" customFormat="1" ht="12.75">
      <c r="B3" s="366"/>
      <c r="C3" s="4"/>
      <c r="D3" s="4"/>
      <c r="E3" s="3"/>
      <c r="F3" s="4"/>
      <c r="G3" s="5"/>
      <c r="H3" s="5"/>
      <c r="I3" s="5"/>
      <c r="J3" s="5"/>
      <c r="K3" s="5"/>
      <c r="L3" s="4"/>
      <c r="M3" s="5"/>
      <c r="N3" s="5"/>
      <c r="O3" s="5"/>
      <c r="P3" s="4"/>
      <c r="Q3" s="4"/>
    </row>
    <row r="4" spans="2:17" s="6" customFormat="1" ht="12.75">
      <c r="B4" s="366"/>
      <c r="C4" s="4"/>
      <c r="D4" s="4"/>
      <c r="E4" s="3"/>
      <c r="F4" s="4"/>
      <c r="G4" s="5"/>
      <c r="H4" s="5"/>
      <c r="I4" s="5"/>
      <c r="J4" s="5"/>
      <c r="K4" s="5"/>
      <c r="L4" s="4"/>
      <c r="M4" s="5"/>
      <c r="N4" s="5"/>
      <c r="O4" s="5"/>
      <c r="P4" s="4"/>
      <c r="Q4" s="4"/>
    </row>
    <row r="5" spans="1:17" s="367" customFormat="1" ht="12.75">
      <c r="A5" s="6"/>
      <c r="B5" s="6"/>
      <c r="C5" s="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4"/>
      <c r="Q5" s="34"/>
    </row>
    <row r="6" spans="2:17" ht="26.25">
      <c r="B6" s="369"/>
      <c r="D6" s="11" t="s">
        <v>182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34"/>
      <c r="Q6" s="34"/>
    </row>
    <row r="7" spans="2:15" ht="26.25" customHeight="1">
      <c r="B7" s="362"/>
      <c r="D7" s="370" t="s">
        <v>1</v>
      </c>
      <c r="E7" s="14" t="s">
        <v>2</v>
      </c>
      <c r="F7" s="15"/>
      <c r="G7" s="15"/>
      <c r="H7" s="15"/>
      <c r="I7" s="15"/>
      <c r="J7" s="16"/>
      <c r="K7" s="17" t="s">
        <v>3</v>
      </c>
      <c r="L7" s="18"/>
      <c r="M7" s="18"/>
      <c r="N7" s="19"/>
      <c r="O7" s="372" t="s">
        <v>180</v>
      </c>
    </row>
    <row r="8" spans="2:15" ht="73.5" customHeight="1">
      <c r="B8" s="147" t="s">
        <v>162</v>
      </c>
      <c r="D8" s="371"/>
      <c r="E8" s="22" t="s">
        <v>7</v>
      </c>
      <c r="F8" s="23" t="s">
        <v>8</v>
      </c>
      <c r="G8" s="24" t="s">
        <v>174</v>
      </c>
      <c r="H8" s="24" t="s">
        <v>9</v>
      </c>
      <c r="I8" s="24" t="s">
        <v>10</v>
      </c>
      <c r="J8" s="25" t="s">
        <v>11</v>
      </c>
      <c r="K8" s="22" t="s">
        <v>7</v>
      </c>
      <c r="L8" s="26" t="s">
        <v>12</v>
      </c>
      <c r="M8" s="27" t="s">
        <v>13</v>
      </c>
      <c r="N8" s="25" t="s">
        <v>14</v>
      </c>
      <c r="O8" s="373"/>
    </row>
    <row r="9" spans="1:17" ht="15.75">
      <c r="A9" s="34"/>
      <c r="B9" s="50"/>
      <c r="C9" s="34"/>
      <c r="D9" s="61"/>
      <c r="E9" s="62"/>
      <c r="F9" s="10"/>
      <c r="G9" s="10"/>
      <c r="H9" s="10"/>
      <c r="J9" s="10"/>
      <c r="K9" s="62"/>
      <c r="L9" s="10"/>
      <c r="M9" s="10"/>
      <c r="N9" s="10"/>
      <c r="O9" s="63"/>
      <c r="P9" s="34"/>
      <c r="Q9" s="34"/>
    </row>
    <row r="10" spans="2:16" ht="19.5" thickBot="1">
      <c r="B10" s="5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2:16" ht="21" customHeight="1" thickBot="1">
      <c r="B11" s="148" t="s">
        <v>163</v>
      </c>
      <c r="C11" s="38"/>
      <c r="D11" s="260">
        <f aca="true" t="shared" si="0" ref="D11:O11">SUM(D12:D15)</f>
        <v>46206.19274473007</v>
      </c>
      <c r="E11" s="261">
        <f t="shared" si="0"/>
        <v>41445.168483060384</v>
      </c>
      <c r="F11" s="262">
        <f t="shared" si="0"/>
        <v>295.5008912767877</v>
      </c>
      <c r="G11" s="263">
        <f t="shared" si="0"/>
        <v>6422.808954560914</v>
      </c>
      <c r="H11" s="263">
        <f t="shared" si="0"/>
        <v>16374.100357921952</v>
      </c>
      <c r="I11" s="264">
        <f t="shared" si="0"/>
        <v>15252.303236113901</v>
      </c>
      <c r="J11" s="265">
        <f t="shared" si="0"/>
        <v>3100.4550431868283</v>
      </c>
      <c r="K11" s="265">
        <f t="shared" si="0"/>
        <v>4391.554290371761</v>
      </c>
      <c r="L11" s="266">
        <f t="shared" si="0"/>
        <v>397.7000046335127</v>
      </c>
      <c r="M11" s="267">
        <f t="shared" si="0"/>
        <v>66.24910048280024</v>
      </c>
      <c r="N11" s="264">
        <f t="shared" si="0"/>
        <v>3927.6051852554483</v>
      </c>
      <c r="O11" s="268">
        <f t="shared" si="0"/>
        <v>369.46997129791936</v>
      </c>
      <c r="P11" s="38"/>
    </row>
    <row r="12" spans="2:16" ht="21" customHeight="1">
      <c r="B12" s="158"/>
      <c r="C12" s="38"/>
      <c r="D12" s="269"/>
      <c r="E12" s="270"/>
      <c r="F12" s="271"/>
      <c r="G12" s="272"/>
      <c r="H12" s="272"/>
      <c r="I12" s="273"/>
      <c r="J12" s="274"/>
      <c r="K12" s="275"/>
      <c r="L12" s="276"/>
      <c r="M12" s="277"/>
      <c r="N12" s="278"/>
      <c r="O12" s="279"/>
      <c r="P12" s="38"/>
    </row>
    <row r="13" spans="2:16" ht="21" customHeight="1">
      <c r="B13" s="170" t="s">
        <v>164</v>
      </c>
      <c r="C13" s="38"/>
      <c r="D13" s="280">
        <f aca="true" t="shared" si="1" ref="D13:O13">+D19+D25</f>
        <v>12</v>
      </c>
      <c r="E13" s="281">
        <f t="shared" si="1"/>
        <v>12</v>
      </c>
      <c r="F13" s="282">
        <f t="shared" si="1"/>
        <v>0</v>
      </c>
      <c r="G13" s="283">
        <f t="shared" si="1"/>
        <v>3</v>
      </c>
      <c r="H13" s="283">
        <f t="shared" si="1"/>
        <v>9</v>
      </c>
      <c r="I13" s="284">
        <f t="shared" si="1"/>
        <v>0</v>
      </c>
      <c r="J13" s="285">
        <f t="shared" si="1"/>
        <v>0</v>
      </c>
      <c r="K13" s="286">
        <f t="shared" si="1"/>
        <v>0</v>
      </c>
      <c r="L13" s="287">
        <f t="shared" si="1"/>
        <v>0</v>
      </c>
      <c r="M13" s="288">
        <f t="shared" si="1"/>
        <v>0</v>
      </c>
      <c r="N13" s="284">
        <f t="shared" si="1"/>
        <v>0</v>
      </c>
      <c r="O13" s="289">
        <f t="shared" si="1"/>
        <v>0</v>
      </c>
      <c r="P13" s="38"/>
    </row>
    <row r="14" spans="2:16" ht="21" customHeight="1">
      <c r="B14" s="170" t="s">
        <v>165</v>
      </c>
      <c r="C14" s="38"/>
      <c r="D14" s="280">
        <f aca="true" t="shared" si="2" ref="D14:O14">+D20+D26</f>
        <v>25781.708408245744</v>
      </c>
      <c r="E14" s="281">
        <f t="shared" si="2"/>
        <v>23184.454614434686</v>
      </c>
      <c r="F14" s="282">
        <f t="shared" si="2"/>
        <v>92.90477281343709</v>
      </c>
      <c r="G14" s="283">
        <f t="shared" si="2"/>
        <v>3609.303798730385</v>
      </c>
      <c r="H14" s="283">
        <f t="shared" si="2"/>
        <v>9314.957376936194</v>
      </c>
      <c r="I14" s="284">
        <f t="shared" si="2"/>
        <v>8264.516622767844</v>
      </c>
      <c r="J14" s="285">
        <f t="shared" si="2"/>
        <v>1902.7720431868286</v>
      </c>
      <c r="K14" s="286">
        <f t="shared" si="2"/>
        <v>2392.8930059865284</v>
      </c>
      <c r="L14" s="287">
        <f t="shared" si="2"/>
        <v>237.86090505596295</v>
      </c>
      <c r="M14" s="288">
        <f t="shared" si="2"/>
        <v>0</v>
      </c>
      <c r="N14" s="284">
        <f t="shared" si="2"/>
        <v>2155.0321009305653</v>
      </c>
      <c r="O14" s="289">
        <f t="shared" si="2"/>
        <v>204.36078782453004</v>
      </c>
      <c r="P14" s="38"/>
    </row>
    <row r="15" spans="2:16" ht="21" customHeight="1">
      <c r="B15" s="170" t="s">
        <v>166</v>
      </c>
      <c r="C15" s="38"/>
      <c r="D15" s="280">
        <f aca="true" t="shared" si="3" ref="D15:O15">+D21+D27</f>
        <v>20412.484336484322</v>
      </c>
      <c r="E15" s="281">
        <f t="shared" si="3"/>
        <v>18248.7138686257</v>
      </c>
      <c r="F15" s="282">
        <f t="shared" si="3"/>
        <v>202.59611846335062</v>
      </c>
      <c r="G15" s="283">
        <f t="shared" si="3"/>
        <v>2810.5051558305286</v>
      </c>
      <c r="H15" s="283">
        <f t="shared" si="3"/>
        <v>7050.142980985758</v>
      </c>
      <c r="I15" s="284">
        <f t="shared" si="3"/>
        <v>6987.7866133460575</v>
      </c>
      <c r="J15" s="285">
        <f t="shared" si="3"/>
        <v>1197.683</v>
      </c>
      <c r="K15" s="286">
        <f t="shared" si="3"/>
        <v>1998.661284385233</v>
      </c>
      <c r="L15" s="287">
        <f t="shared" si="3"/>
        <v>159.83909957754977</v>
      </c>
      <c r="M15" s="288">
        <f t="shared" si="3"/>
        <v>66.24910048280024</v>
      </c>
      <c r="N15" s="284">
        <f t="shared" si="3"/>
        <v>1772.5730843248832</v>
      </c>
      <c r="O15" s="289">
        <f t="shared" si="3"/>
        <v>165.10918347338932</v>
      </c>
      <c r="P15" s="38"/>
    </row>
    <row r="16" spans="2:16" ht="21" customHeight="1">
      <c r="B16" s="170"/>
      <c r="C16" s="38"/>
      <c r="D16" s="269"/>
      <c r="E16" s="270"/>
      <c r="F16" s="271"/>
      <c r="G16" s="272"/>
      <c r="H16" s="272"/>
      <c r="I16" s="278"/>
      <c r="J16" s="274"/>
      <c r="K16" s="275"/>
      <c r="L16" s="276"/>
      <c r="M16" s="277"/>
      <c r="N16" s="278"/>
      <c r="O16" s="279"/>
      <c r="P16" s="38"/>
    </row>
    <row r="17" spans="2:16" ht="21" customHeight="1">
      <c r="B17" s="181" t="s">
        <v>167</v>
      </c>
      <c r="C17" s="38"/>
      <c r="D17" s="290">
        <f aca="true" t="shared" si="4" ref="D17:O17">SUM(D18:D21)</f>
        <v>37109.7832110411</v>
      </c>
      <c r="E17" s="291">
        <f t="shared" si="4"/>
        <v>32348.75894937141</v>
      </c>
      <c r="F17" s="132">
        <f t="shared" si="4"/>
        <v>14.722022329511164</v>
      </c>
      <c r="G17" s="133">
        <f t="shared" si="4"/>
        <v>4807.298182860592</v>
      </c>
      <c r="H17" s="133">
        <f t="shared" si="4"/>
        <v>13467.213244114853</v>
      </c>
      <c r="I17" s="134">
        <f t="shared" si="4"/>
        <v>11236.752500066454</v>
      </c>
      <c r="J17" s="131">
        <f t="shared" si="4"/>
        <v>2822.773</v>
      </c>
      <c r="K17" s="131">
        <f t="shared" si="4"/>
        <v>4391.554290371761</v>
      </c>
      <c r="L17" s="292">
        <f t="shared" si="4"/>
        <v>397.7000046335127</v>
      </c>
      <c r="M17" s="293">
        <f t="shared" si="4"/>
        <v>66.24910048280024</v>
      </c>
      <c r="N17" s="134">
        <f t="shared" si="4"/>
        <v>3927.6051852554483</v>
      </c>
      <c r="O17" s="294">
        <f t="shared" si="4"/>
        <v>369.46997129791936</v>
      </c>
      <c r="P17" s="38"/>
    </row>
    <row r="18" spans="2:16" ht="21" customHeight="1">
      <c r="B18" s="158"/>
      <c r="C18" s="38"/>
      <c r="D18" s="269"/>
      <c r="E18" s="270"/>
      <c r="F18" s="271"/>
      <c r="G18" s="272"/>
      <c r="H18" s="272"/>
      <c r="I18" s="273"/>
      <c r="J18" s="274"/>
      <c r="K18" s="275"/>
      <c r="L18" s="276"/>
      <c r="M18" s="277"/>
      <c r="N18" s="278"/>
      <c r="O18" s="279"/>
      <c r="P18" s="38"/>
    </row>
    <row r="19" spans="2:16" ht="21" customHeight="1">
      <c r="B19" s="170" t="s">
        <v>164</v>
      </c>
      <c r="C19" s="38"/>
      <c r="D19" s="295">
        <f aca="true" t="shared" si="5" ref="D19:O19">+D38+D52</f>
        <v>12</v>
      </c>
      <c r="E19" s="296">
        <f t="shared" si="5"/>
        <v>12</v>
      </c>
      <c r="F19" s="297">
        <f t="shared" si="5"/>
        <v>0</v>
      </c>
      <c r="G19" s="298">
        <f t="shared" si="5"/>
        <v>3</v>
      </c>
      <c r="H19" s="298">
        <f t="shared" si="5"/>
        <v>9</v>
      </c>
      <c r="I19" s="299">
        <f t="shared" si="5"/>
        <v>0</v>
      </c>
      <c r="J19" s="300">
        <f t="shared" si="5"/>
        <v>0</v>
      </c>
      <c r="K19" s="301">
        <f t="shared" si="5"/>
        <v>0</v>
      </c>
      <c r="L19" s="302">
        <f t="shared" si="5"/>
        <v>0</v>
      </c>
      <c r="M19" s="303">
        <f t="shared" si="5"/>
        <v>0</v>
      </c>
      <c r="N19" s="299">
        <f t="shared" si="5"/>
        <v>0</v>
      </c>
      <c r="O19" s="304">
        <f t="shared" si="5"/>
        <v>0</v>
      </c>
      <c r="P19" s="38"/>
    </row>
    <row r="20" spans="2:16" ht="21" customHeight="1">
      <c r="B20" s="170" t="s">
        <v>165</v>
      </c>
      <c r="C20" s="38"/>
      <c r="D20" s="295">
        <f aca="true" t="shared" si="6" ref="D20:O20">+D39+D53</f>
        <v>19889.48126136687</v>
      </c>
      <c r="E20" s="296">
        <f t="shared" si="6"/>
        <v>17292.22746755581</v>
      </c>
      <c r="F20" s="297">
        <f t="shared" si="6"/>
        <v>0</v>
      </c>
      <c r="G20" s="298">
        <f t="shared" si="6"/>
        <v>2800</v>
      </c>
      <c r="H20" s="298">
        <f t="shared" si="6"/>
        <v>7238.019566929133</v>
      </c>
      <c r="I20" s="299">
        <f t="shared" si="6"/>
        <v>5629.117900626679</v>
      </c>
      <c r="J20" s="300">
        <f t="shared" si="6"/>
        <v>1625.09</v>
      </c>
      <c r="K20" s="301">
        <f t="shared" si="6"/>
        <v>2392.8930059865284</v>
      </c>
      <c r="L20" s="302">
        <f t="shared" si="6"/>
        <v>237.86090505596295</v>
      </c>
      <c r="M20" s="303">
        <f t="shared" si="6"/>
        <v>0</v>
      </c>
      <c r="N20" s="299">
        <f t="shared" si="6"/>
        <v>2155.0321009305653</v>
      </c>
      <c r="O20" s="304">
        <f t="shared" si="6"/>
        <v>204.36078782453004</v>
      </c>
      <c r="P20" s="38"/>
    </row>
    <row r="21" spans="2:16" ht="21" customHeight="1">
      <c r="B21" s="170" t="s">
        <v>166</v>
      </c>
      <c r="C21" s="38"/>
      <c r="D21" s="295">
        <f aca="true" t="shared" si="7" ref="D21:O21">+D40+D54</f>
        <v>17208.301949674224</v>
      </c>
      <c r="E21" s="296">
        <f t="shared" si="7"/>
        <v>15044.5314818156</v>
      </c>
      <c r="F21" s="297">
        <f t="shared" si="7"/>
        <v>14.722022329511164</v>
      </c>
      <c r="G21" s="298">
        <f t="shared" si="7"/>
        <v>2004.2981828605912</v>
      </c>
      <c r="H21" s="298">
        <f t="shared" si="7"/>
        <v>6220.19367718572</v>
      </c>
      <c r="I21" s="299">
        <f t="shared" si="7"/>
        <v>5607.634599439775</v>
      </c>
      <c r="J21" s="300">
        <f t="shared" si="7"/>
        <v>1197.683</v>
      </c>
      <c r="K21" s="301">
        <f t="shared" si="7"/>
        <v>1998.661284385233</v>
      </c>
      <c r="L21" s="302">
        <f t="shared" si="7"/>
        <v>159.83909957754977</v>
      </c>
      <c r="M21" s="303">
        <f t="shared" si="7"/>
        <v>66.24910048280024</v>
      </c>
      <c r="N21" s="299">
        <f t="shared" si="7"/>
        <v>1772.5730843248832</v>
      </c>
      <c r="O21" s="304">
        <f t="shared" si="7"/>
        <v>165.10918347338932</v>
      </c>
      <c r="P21" s="38"/>
    </row>
    <row r="22" spans="2:16" ht="21" customHeight="1">
      <c r="B22" s="170"/>
      <c r="C22" s="38"/>
      <c r="D22" s="269"/>
      <c r="E22" s="270"/>
      <c r="F22" s="271"/>
      <c r="G22" s="272"/>
      <c r="H22" s="272"/>
      <c r="I22" s="278"/>
      <c r="J22" s="274"/>
      <c r="K22" s="275"/>
      <c r="L22" s="276"/>
      <c r="M22" s="277"/>
      <c r="N22" s="278"/>
      <c r="O22" s="279"/>
      <c r="P22" s="38"/>
    </row>
    <row r="23" spans="2:16" ht="21" customHeight="1">
      <c r="B23" s="181" t="s">
        <v>168</v>
      </c>
      <c r="C23" s="38"/>
      <c r="D23" s="305">
        <f aca="true" t="shared" si="8" ref="D23:O23">SUM(D24:D28)</f>
        <v>9096.409533688973</v>
      </c>
      <c r="E23" s="291">
        <f t="shared" si="8"/>
        <v>9096.409533688973</v>
      </c>
      <c r="F23" s="132">
        <f t="shared" si="8"/>
        <v>280.7788689472766</v>
      </c>
      <c r="G23" s="133">
        <f t="shared" si="8"/>
        <v>1615.5107717003225</v>
      </c>
      <c r="H23" s="133">
        <f t="shared" si="8"/>
        <v>2906.887113807098</v>
      </c>
      <c r="I23" s="134">
        <f t="shared" si="8"/>
        <v>4015.550736047447</v>
      </c>
      <c r="J23" s="131">
        <f t="shared" si="8"/>
        <v>277.6820431868286</v>
      </c>
      <c r="K23" s="131">
        <f t="shared" si="8"/>
        <v>0</v>
      </c>
      <c r="L23" s="292">
        <f t="shared" si="8"/>
        <v>0</v>
      </c>
      <c r="M23" s="293">
        <f t="shared" si="8"/>
        <v>0</v>
      </c>
      <c r="N23" s="134">
        <f t="shared" si="8"/>
        <v>0</v>
      </c>
      <c r="O23" s="294">
        <f t="shared" si="8"/>
        <v>0</v>
      </c>
      <c r="P23" s="38"/>
    </row>
    <row r="24" spans="2:16" ht="21" customHeight="1">
      <c r="B24" s="158"/>
      <c r="C24" s="38"/>
      <c r="D24" s="269"/>
      <c r="E24" s="270"/>
      <c r="F24" s="271"/>
      <c r="G24" s="272"/>
      <c r="H24" s="272"/>
      <c r="I24" s="273"/>
      <c r="J24" s="274"/>
      <c r="K24" s="275"/>
      <c r="L24" s="276"/>
      <c r="M24" s="277"/>
      <c r="N24" s="278"/>
      <c r="O24" s="279"/>
      <c r="P24" s="38"/>
    </row>
    <row r="25" spans="2:16" ht="21" customHeight="1">
      <c r="B25" s="170" t="s">
        <v>164</v>
      </c>
      <c r="C25" s="38"/>
      <c r="D25" s="306">
        <f aca="true" t="shared" si="9" ref="D25:O25">+D44</f>
        <v>0</v>
      </c>
      <c r="E25" s="307">
        <f t="shared" si="9"/>
        <v>0</v>
      </c>
      <c r="F25" s="308">
        <f t="shared" si="9"/>
        <v>0</v>
      </c>
      <c r="G25" s="309">
        <f t="shared" si="9"/>
        <v>0</v>
      </c>
      <c r="H25" s="309">
        <f t="shared" si="9"/>
        <v>0</v>
      </c>
      <c r="I25" s="310">
        <f t="shared" si="9"/>
        <v>0</v>
      </c>
      <c r="J25" s="311">
        <f t="shared" si="9"/>
        <v>0</v>
      </c>
      <c r="K25" s="312">
        <f t="shared" si="9"/>
        <v>0</v>
      </c>
      <c r="L25" s="313">
        <f t="shared" si="9"/>
        <v>0</v>
      </c>
      <c r="M25" s="314">
        <f t="shared" si="9"/>
        <v>0</v>
      </c>
      <c r="N25" s="310">
        <f t="shared" si="9"/>
        <v>0</v>
      </c>
      <c r="O25" s="315">
        <f t="shared" si="9"/>
        <v>0</v>
      </c>
      <c r="P25" s="38"/>
    </row>
    <row r="26" spans="2:16" ht="21" customHeight="1">
      <c r="B26" s="170" t="s">
        <v>165</v>
      </c>
      <c r="C26" s="38"/>
      <c r="D26" s="295">
        <f aca="true" t="shared" si="10" ref="D26:O26">+D45</f>
        <v>5892.227146878876</v>
      </c>
      <c r="E26" s="296">
        <f t="shared" si="10"/>
        <v>5892.227146878876</v>
      </c>
      <c r="F26" s="297">
        <f t="shared" si="10"/>
        <v>92.90477281343709</v>
      </c>
      <c r="G26" s="298">
        <f t="shared" si="10"/>
        <v>809.3037987303853</v>
      </c>
      <c r="H26" s="298">
        <f t="shared" si="10"/>
        <v>2076.9378100070603</v>
      </c>
      <c r="I26" s="299">
        <f t="shared" si="10"/>
        <v>2635.398722141165</v>
      </c>
      <c r="J26" s="300">
        <f t="shared" si="10"/>
        <v>277.6820431868286</v>
      </c>
      <c r="K26" s="301">
        <f t="shared" si="10"/>
        <v>0</v>
      </c>
      <c r="L26" s="302">
        <f t="shared" si="10"/>
        <v>0</v>
      </c>
      <c r="M26" s="303">
        <f t="shared" si="10"/>
        <v>0</v>
      </c>
      <c r="N26" s="299">
        <f t="shared" si="10"/>
        <v>0</v>
      </c>
      <c r="O26" s="304">
        <f t="shared" si="10"/>
        <v>0</v>
      </c>
      <c r="P26" s="38"/>
    </row>
    <row r="27" spans="2:16" ht="21" customHeight="1">
      <c r="B27" s="170" t="s">
        <v>166</v>
      </c>
      <c r="C27" s="38"/>
      <c r="D27" s="295">
        <f aca="true" t="shared" si="11" ref="D27:O27">+D46</f>
        <v>3204.182386810097</v>
      </c>
      <c r="E27" s="296">
        <f t="shared" si="11"/>
        <v>3204.182386810097</v>
      </c>
      <c r="F27" s="297">
        <f t="shared" si="11"/>
        <v>187.87409613383946</v>
      </c>
      <c r="G27" s="298">
        <f t="shared" si="11"/>
        <v>806.2069729699373</v>
      </c>
      <c r="H27" s="298">
        <f t="shared" si="11"/>
        <v>829.949303800038</v>
      </c>
      <c r="I27" s="299">
        <f t="shared" si="11"/>
        <v>1380.1520139062823</v>
      </c>
      <c r="J27" s="300">
        <f t="shared" si="11"/>
        <v>0</v>
      </c>
      <c r="K27" s="301">
        <f t="shared" si="11"/>
        <v>0</v>
      </c>
      <c r="L27" s="302">
        <f t="shared" si="11"/>
        <v>0</v>
      </c>
      <c r="M27" s="303">
        <f t="shared" si="11"/>
        <v>0</v>
      </c>
      <c r="N27" s="299">
        <f t="shared" si="11"/>
        <v>0</v>
      </c>
      <c r="O27" s="304">
        <f t="shared" si="11"/>
        <v>0</v>
      </c>
      <c r="P27" s="38"/>
    </row>
    <row r="28" spans="2:16" ht="21" customHeight="1" thickBot="1">
      <c r="B28" s="208"/>
      <c r="C28" s="38"/>
      <c r="D28" s="316"/>
      <c r="E28" s="317"/>
      <c r="F28" s="318"/>
      <c r="G28" s="319"/>
      <c r="H28" s="319"/>
      <c r="I28" s="320"/>
      <c r="J28" s="321"/>
      <c r="K28" s="322"/>
      <c r="L28" s="323"/>
      <c r="M28" s="324"/>
      <c r="N28" s="325"/>
      <c r="O28" s="326"/>
      <c r="P28" s="38"/>
    </row>
    <row r="29" spans="2:15" ht="21" customHeight="1" thickBot="1">
      <c r="B29" s="220"/>
      <c r="D29" s="327"/>
      <c r="E29" s="327"/>
      <c r="F29" s="327"/>
      <c r="G29" s="327"/>
      <c r="H29" s="328"/>
      <c r="I29" s="327"/>
      <c r="J29" s="327"/>
      <c r="K29" s="327"/>
      <c r="L29" s="328"/>
      <c r="M29" s="327"/>
      <c r="N29" s="327"/>
      <c r="O29" s="327"/>
    </row>
    <row r="30" spans="2:16" ht="21" customHeight="1" thickBot="1">
      <c r="B30" s="148" t="s">
        <v>169</v>
      </c>
      <c r="C30" s="38"/>
      <c r="D30" s="329">
        <f aca="true" t="shared" si="12" ref="D30:O30">SUM(D36,D42)</f>
        <v>45617.80255631437</v>
      </c>
      <c r="E30" s="330">
        <f t="shared" si="12"/>
        <v>40856.77829464468</v>
      </c>
      <c r="F30" s="331">
        <f t="shared" si="12"/>
        <v>295.50089127678774</v>
      </c>
      <c r="G30" s="332">
        <f t="shared" si="12"/>
        <v>6279.795023359948</v>
      </c>
      <c r="H30" s="332">
        <f t="shared" si="12"/>
        <v>16105.988561491533</v>
      </c>
      <c r="I30" s="332">
        <f t="shared" si="12"/>
        <v>15075.038775329587</v>
      </c>
      <c r="J30" s="333">
        <f t="shared" si="12"/>
        <v>3100.455043186829</v>
      </c>
      <c r="K30" s="334">
        <f t="shared" si="12"/>
        <v>4391.554290371761</v>
      </c>
      <c r="L30" s="335">
        <f t="shared" si="12"/>
        <v>397.7000046335127</v>
      </c>
      <c r="M30" s="336">
        <f t="shared" si="12"/>
        <v>66.24910048280024</v>
      </c>
      <c r="N30" s="333">
        <f t="shared" si="12"/>
        <v>3927.6051852554483</v>
      </c>
      <c r="O30" s="337">
        <f t="shared" si="12"/>
        <v>369.46997129791936</v>
      </c>
      <c r="P30" s="38"/>
    </row>
    <row r="31" spans="2:16" ht="21" customHeight="1">
      <c r="B31" s="158"/>
      <c r="C31" s="38"/>
      <c r="D31" s="306"/>
      <c r="E31" s="307"/>
      <c r="F31" s="308"/>
      <c r="G31" s="309"/>
      <c r="H31" s="309"/>
      <c r="I31" s="338"/>
      <c r="J31" s="310"/>
      <c r="K31" s="312"/>
      <c r="L31" s="313"/>
      <c r="M31" s="314"/>
      <c r="N31" s="310"/>
      <c r="O31" s="315"/>
      <c r="P31" s="38"/>
    </row>
    <row r="32" spans="2:16" ht="21" customHeight="1">
      <c r="B32" s="170" t="s">
        <v>164</v>
      </c>
      <c r="C32" s="38"/>
      <c r="D32" s="295">
        <f>SUM(E32,K32,O32)</f>
        <v>12</v>
      </c>
      <c r="E32" s="296">
        <f>SUM(F32:J32)</f>
        <v>12</v>
      </c>
      <c r="F32" s="297">
        <f aca="true" t="shared" si="13" ref="F32:H34">+F38+F44</f>
        <v>0</v>
      </c>
      <c r="G32" s="298">
        <f t="shared" si="13"/>
        <v>3</v>
      </c>
      <c r="H32" s="298">
        <f t="shared" si="13"/>
        <v>9</v>
      </c>
      <c r="I32" s="298">
        <f>SUM(J32:O32)</f>
        <v>0</v>
      </c>
      <c r="J32" s="299">
        <f>+J38+J44</f>
        <v>0</v>
      </c>
      <c r="K32" s="301">
        <f>SUM(L32:N32)</f>
        <v>0</v>
      </c>
      <c r="L32" s="302">
        <f aca="true" t="shared" si="14" ref="L32:O34">+L38+L44</f>
        <v>0</v>
      </c>
      <c r="M32" s="303">
        <f t="shared" si="14"/>
        <v>0</v>
      </c>
      <c r="N32" s="299">
        <f t="shared" si="14"/>
        <v>0</v>
      </c>
      <c r="O32" s="304">
        <f t="shared" si="14"/>
        <v>0</v>
      </c>
      <c r="P32" s="38"/>
    </row>
    <row r="33" spans="2:16" ht="21" customHeight="1">
      <c r="B33" s="170" t="s">
        <v>165</v>
      </c>
      <c r="C33" s="38"/>
      <c r="D33" s="295">
        <f>SUM(E33,K33,O33)</f>
        <v>24410.11062846232</v>
      </c>
      <c r="E33" s="296">
        <f>SUM(F33:J33)</f>
        <v>21812.856834651262</v>
      </c>
      <c r="F33" s="297">
        <f t="shared" si="13"/>
        <v>92.90477281343709</v>
      </c>
      <c r="G33" s="298">
        <f t="shared" si="13"/>
        <v>3609.303798730385</v>
      </c>
      <c r="H33" s="298">
        <f t="shared" si="13"/>
        <v>9314.957376936194</v>
      </c>
      <c r="I33" s="298">
        <f>SUM(J33:O33)</f>
        <v>6892.918842984415</v>
      </c>
      <c r="J33" s="299">
        <f>+J39+J45</f>
        <v>1902.7720431868286</v>
      </c>
      <c r="K33" s="301">
        <f>SUM(L33:N33)</f>
        <v>2392.8930059865284</v>
      </c>
      <c r="L33" s="302">
        <f t="shared" si="14"/>
        <v>237.86090505596295</v>
      </c>
      <c r="M33" s="303">
        <f t="shared" si="14"/>
        <v>0</v>
      </c>
      <c r="N33" s="299">
        <f t="shared" si="14"/>
        <v>2155.0321009305653</v>
      </c>
      <c r="O33" s="304">
        <f t="shared" si="14"/>
        <v>204.36078782453004</v>
      </c>
      <c r="P33" s="38"/>
    </row>
    <row r="34" spans="2:16" ht="21" customHeight="1">
      <c r="B34" s="170" t="s">
        <v>166</v>
      </c>
      <c r="C34" s="38"/>
      <c r="D34" s="295">
        <f>SUM(E34,K34,O34)</f>
        <v>18373.686747750733</v>
      </c>
      <c r="E34" s="296">
        <f>SUM(F34:J34)</f>
        <v>16209.91627989211</v>
      </c>
      <c r="F34" s="297">
        <f t="shared" si="13"/>
        <v>202.59611846335062</v>
      </c>
      <c r="G34" s="298">
        <f t="shared" si="13"/>
        <v>2667.491224629563</v>
      </c>
      <c r="H34" s="298">
        <f t="shared" si="13"/>
        <v>6782.03118455534</v>
      </c>
      <c r="I34" s="298">
        <f>SUM(J34:O34)</f>
        <v>5360.114752243856</v>
      </c>
      <c r="J34" s="299">
        <f>+J40+J46</f>
        <v>1197.683</v>
      </c>
      <c r="K34" s="301">
        <f>SUM(L34:N34)</f>
        <v>1998.661284385233</v>
      </c>
      <c r="L34" s="302">
        <f t="shared" si="14"/>
        <v>159.83909957754977</v>
      </c>
      <c r="M34" s="303">
        <f t="shared" si="14"/>
        <v>66.24910048280024</v>
      </c>
      <c r="N34" s="299">
        <f t="shared" si="14"/>
        <v>1772.5730843248832</v>
      </c>
      <c r="O34" s="304">
        <f t="shared" si="14"/>
        <v>165.10918347338932</v>
      </c>
      <c r="P34" s="38"/>
    </row>
    <row r="35" spans="2:16" ht="21" customHeight="1">
      <c r="B35" s="170"/>
      <c r="C35" s="38"/>
      <c r="D35" s="306"/>
      <c r="E35" s="307"/>
      <c r="F35" s="308"/>
      <c r="G35" s="309"/>
      <c r="H35" s="309"/>
      <c r="I35" s="309"/>
      <c r="J35" s="310"/>
      <c r="K35" s="312"/>
      <c r="L35" s="313"/>
      <c r="M35" s="314"/>
      <c r="N35" s="310"/>
      <c r="O35" s="315"/>
      <c r="P35" s="38"/>
    </row>
    <row r="36" spans="2:16" ht="21" customHeight="1">
      <c r="B36" s="181" t="s">
        <v>167</v>
      </c>
      <c r="C36" s="38"/>
      <c r="D36" s="290">
        <f aca="true" t="shared" si="15" ref="D36:O36">SUM(D37:D40)</f>
        <v>36521.393022625394</v>
      </c>
      <c r="E36" s="291">
        <f t="shared" si="15"/>
        <v>31760.368760955713</v>
      </c>
      <c r="F36" s="132">
        <f t="shared" si="15"/>
        <v>14.722022329511164</v>
      </c>
      <c r="G36" s="133">
        <f t="shared" si="15"/>
        <v>4664.284251659626</v>
      </c>
      <c r="H36" s="133">
        <f t="shared" si="15"/>
        <v>13199.101447684436</v>
      </c>
      <c r="I36" s="133">
        <f t="shared" si="15"/>
        <v>11059.48803928214</v>
      </c>
      <c r="J36" s="134">
        <f t="shared" si="15"/>
        <v>2822.773</v>
      </c>
      <c r="K36" s="131">
        <f t="shared" si="15"/>
        <v>4391.554290371761</v>
      </c>
      <c r="L36" s="292">
        <f t="shared" si="15"/>
        <v>397.7000046335127</v>
      </c>
      <c r="M36" s="293">
        <f t="shared" si="15"/>
        <v>66.24910048280024</v>
      </c>
      <c r="N36" s="134">
        <f t="shared" si="15"/>
        <v>3927.6051852554483</v>
      </c>
      <c r="O36" s="294">
        <f t="shared" si="15"/>
        <v>369.46997129791936</v>
      </c>
      <c r="P36" s="38"/>
    </row>
    <row r="37" spans="2:16" ht="21" customHeight="1">
      <c r="B37" s="158"/>
      <c r="C37" s="38"/>
      <c r="D37" s="306"/>
      <c r="E37" s="307"/>
      <c r="F37" s="308"/>
      <c r="G37" s="309"/>
      <c r="H37" s="309"/>
      <c r="I37" s="338"/>
      <c r="J37" s="310"/>
      <c r="K37" s="312"/>
      <c r="L37" s="313"/>
      <c r="M37" s="314"/>
      <c r="N37" s="310"/>
      <c r="O37" s="315"/>
      <c r="P37" s="38"/>
    </row>
    <row r="38" spans="2:16" ht="21" customHeight="1">
      <c r="B38" s="170" t="s">
        <v>164</v>
      </c>
      <c r="C38" s="38"/>
      <c r="D38" s="295">
        <f>SUM(E38,K38,O38)</f>
        <v>12</v>
      </c>
      <c r="E38" s="296">
        <f>SUM(F38:J38)</f>
        <v>12</v>
      </c>
      <c r="F38" s="297">
        <f>+'Est2011 ESTATAL '!F24</f>
        <v>0</v>
      </c>
      <c r="G38" s="298">
        <f>+'Est2011 ESTATAL '!G24</f>
        <v>3</v>
      </c>
      <c r="H38" s="298">
        <f>+'Est2011 ESTATAL '!H24</f>
        <v>9</v>
      </c>
      <c r="I38" s="298">
        <f>+'Est2011 ESTATAL '!I24</f>
        <v>0</v>
      </c>
      <c r="J38" s="299">
        <f>+'Est2011 ESTATAL '!J24</f>
        <v>0</v>
      </c>
      <c r="K38" s="301">
        <f>SUM(L38:N38)</f>
        <v>0</v>
      </c>
      <c r="L38" s="302">
        <f>+'Est2011 ESTATAL '!L24</f>
        <v>0</v>
      </c>
      <c r="M38" s="303">
        <f>+'Est2011 ESTATAL '!M24</f>
        <v>0</v>
      </c>
      <c r="N38" s="299">
        <f>+'Est2011 ESTATAL '!N24</f>
        <v>0</v>
      </c>
      <c r="O38" s="304">
        <f>+'Est2011 ESTATAL '!O24</f>
        <v>0</v>
      </c>
      <c r="P38" s="38"/>
    </row>
    <row r="39" spans="2:16" ht="21" customHeight="1">
      <c r="B39" s="170" t="s">
        <v>165</v>
      </c>
      <c r="C39" s="38"/>
      <c r="D39" s="295">
        <f>SUM(E39,K39,O39)</f>
        <v>19889.48126136687</v>
      </c>
      <c r="E39" s="296">
        <f>SUM(F39:J39)</f>
        <v>17292.22746755581</v>
      </c>
      <c r="F39" s="297">
        <f>+'Est2011 ESTATAL '!F20</f>
        <v>0</v>
      </c>
      <c r="G39" s="298">
        <f>+'Est2011 ESTATAL '!G20</f>
        <v>2800</v>
      </c>
      <c r="H39" s="298">
        <f>+'Est2011 ESTATAL '!H20</f>
        <v>7238.019566929133</v>
      </c>
      <c r="I39" s="298">
        <f>+'Est2011 ESTATAL '!I20</f>
        <v>5629.117900626679</v>
      </c>
      <c r="J39" s="299">
        <f>+'Est2011 ESTATAL '!J20</f>
        <v>1625.09</v>
      </c>
      <c r="K39" s="301">
        <f>SUM(L39:N39)</f>
        <v>2392.8930059865284</v>
      </c>
      <c r="L39" s="302">
        <f>+'Est2011 ESTATAL '!L20</f>
        <v>237.86090505596295</v>
      </c>
      <c r="M39" s="303">
        <f>+'Est2011 ESTATAL '!M20</f>
        <v>0</v>
      </c>
      <c r="N39" s="299">
        <f>+'Est2011 ESTATAL '!N20</f>
        <v>2155.0321009305653</v>
      </c>
      <c r="O39" s="304">
        <f>+'Est2011 ESTATAL '!O20</f>
        <v>204.36078782453004</v>
      </c>
      <c r="P39" s="38"/>
    </row>
    <row r="40" spans="2:16" ht="21" customHeight="1">
      <c r="B40" s="170" t="s">
        <v>166</v>
      </c>
      <c r="C40" s="38"/>
      <c r="D40" s="295">
        <f>SUM(E40,K40,O40)</f>
        <v>16619.911761258525</v>
      </c>
      <c r="E40" s="296">
        <f>SUM(F40:J40)</f>
        <v>14456.141293399902</v>
      </c>
      <c r="F40" s="297">
        <f>+'Est2011 ESTATAL '!F16</f>
        <v>14.722022329511164</v>
      </c>
      <c r="G40" s="298">
        <f>+'Est2011 ESTATAL '!G16</f>
        <v>1861.2842516596256</v>
      </c>
      <c r="H40" s="298">
        <f>+'Est2011 ESTATAL '!H16</f>
        <v>5952.081880755301</v>
      </c>
      <c r="I40" s="298">
        <f>+'Est2011 ESTATAL '!I16</f>
        <v>5430.370138655461</v>
      </c>
      <c r="J40" s="299">
        <f>+'Est2011 ESTATAL '!J16</f>
        <v>1197.683</v>
      </c>
      <c r="K40" s="301">
        <f>SUM(L40:N40)</f>
        <v>1998.661284385233</v>
      </c>
      <c r="L40" s="302">
        <f>+'Est2011 ESTATAL '!L16</f>
        <v>159.83909957754977</v>
      </c>
      <c r="M40" s="303">
        <f>+'Est2011 ESTATAL '!M16</f>
        <v>66.24910048280024</v>
      </c>
      <c r="N40" s="299">
        <f>+'Est2011 ESTATAL '!N16</f>
        <v>1772.5730843248832</v>
      </c>
      <c r="O40" s="304">
        <f>+'Est2011 ESTATAL '!O16</f>
        <v>165.10918347338932</v>
      </c>
      <c r="P40" s="38"/>
    </row>
    <row r="41" spans="2:16" ht="21" customHeight="1">
      <c r="B41" s="170"/>
      <c r="C41" s="38"/>
      <c r="D41" s="306"/>
      <c r="E41" s="307"/>
      <c r="F41" s="308"/>
      <c r="G41" s="309"/>
      <c r="H41" s="309"/>
      <c r="I41" s="309"/>
      <c r="J41" s="310"/>
      <c r="K41" s="312"/>
      <c r="L41" s="313"/>
      <c r="M41" s="314"/>
      <c r="N41" s="310"/>
      <c r="O41" s="315"/>
      <c r="P41" s="38"/>
    </row>
    <row r="42" spans="2:16" ht="21" customHeight="1">
      <c r="B42" s="181" t="s">
        <v>168</v>
      </c>
      <c r="C42" s="38"/>
      <c r="D42" s="305">
        <f aca="true" t="shared" si="16" ref="D42:O42">SUM(D43:D47)</f>
        <v>9096.409533688973</v>
      </c>
      <c r="E42" s="291">
        <f t="shared" si="16"/>
        <v>9096.409533688973</v>
      </c>
      <c r="F42" s="132">
        <f t="shared" si="16"/>
        <v>280.7788689472766</v>
      </c>
      <c r="G42" s="133">
        <f t="shared" si="16"/>
        <v>1615.5107717003225</v>
      </c>
      <c r="H42" s="133">
        <f t="shared" si="16"/>
        <v>2906.887113807098</v>
      </c>
      <c r="I42" s="133">
        <f t="shared" si="16"/>
        <v>4015.550736047447</v>
      </c>
      <c r="J42" s="134">
        <f t="shared" si="16"/>
        <v>277.6820431868286</v>
      </c>
      <c r="K42" s="131">
        <f t="shared" si="16"/>
        <v>0</v>
      </c>
      <c r="L42" s="292">
        <f t="shared" si="16"/>
        <v>0</v>
      </c>
      <c r="M42" s="293">
        <f t="shared" si="16"/>
        <v>0</v>
      </c>
      <c r="N42" s="134">
        <f t="shared" si="16"/>
        <v>0</v>
      </c>
      <c r="O42" s="294">
        <f t="shared" si="16"/>
        <v>0</v>
      </c>
      <c r="P42" s="38"/>
    </row>
    <row r="43" spans="2:16" ht="21" customHeight="1">
      <c r="B43" s="158"/>
      <c r="C43" s="38"/>
      <c r="D43" s="306"/>
      <c r="E43" s="307"/>
      <c r="F43" s="308"/>
      <c r="G43" s="309"/>
      <c r="H43" s="309"/>
      <c r="I43" s="338"/>
      <c r="J43" s="310"/>
      <c r="K43" s="312"/>
      <c r="L43" s="313"/>
      <c r="M43" s="314"/>
      <c r="N43" s="310"/>
      <c r="O43" s="315"/>
      <c r="P43" s="38"/>
    </row>
    <row r="44" spans="2:16" ht="21" customHeight="1">
      <c r="B44" s="170" t="s">
        <v>164</v>
      </c>
      <c r="C44" s="38"/>
      <c r="D44" s="306">
        <f>SUM(E44,K44,O44)</f>
        <v>0</v>
      </c>
      <c r="E44" s="307">
        <f>SUM(F44:J44)</f>
        <v>0</v>
      </c>
      <c r="F44" s="308"/>
      <c r="G44" s="309"/>
      <c r="H44" s="309"/>
      <c r="I44" s="309"/>
      <c r="J44" s="310"/>
      <c r="K44" s="312">
        <f>SUM(L44:N44)</f>
        <v>0</v>
      </c>
      <c r="L44" s="313"/>
      <c r="M44" s="314"/>
      <c r="N44" s="310"/>
      <c r="O44" s="315"/>
      <c r="P44" s="38"/>
    </row>
    <row r="45" spans="2:16" ht="21" customHeight="1">
      <c r="B45" s="170" t="s">
        <v>165</v>
      </c>
      <c r="C45" s="38"/>
      <c r="D45" s="295">
        <f>SUM(E45,K45,O45)</f>
        <v>5892.227146878876</v>
      </c>
      <c r="E45" s="296">
        <f>SUM(F45:J45)</f>
        <v>5892.227146878876</v>
      </c>
      <c r="F45" s="297">
        <f>+'Est 2011 PRIVADO'!F20</f>
        <v>92.90477281343709</v>
      </c>
      <c r="G45" s="298">
        <f>+'Est 2011 PRIVADO'!G20</f>
        <v>809.3037987303853</v>
      </c>
      <c r="H45" s="298">
        <f>+'Est 2011 PRIVADO'!H20</f>
        <v>2076.9378100070603</v>
      </c>
      <c r="I45" s="298">
        <f>+'Est 2011 PRIVADO'!I20</f>
        <v>2635.398722141165</v>
      </c>
      <c r="J45" s="299">
        <f>+'Est 2011 PRIVADO'!J20</f>
        <v>277.6820431868286</v>
      </c>
      <c r="K45" s="301">
        <f>SUM(L45:N45)</f>
        <v>0</v>
      </c>
      <c r="L45" s="302">
        <f>+'Est 2011 PRIVADO'!L20</f>
        <v>0</v>
      </c>
      <c r="M45" s="303">
        <f>+'Est 2011 PRIVADO'!M20</f>
        <v>0</v>
      </c>
      <c r="N45" s="299">
        <f>+'Est 2011 PRIVADO'!N20</f>
        <v>0</v>
      </c>
      <c r="O45" s="304">
        <f>+'Est 2011 PRIVADO'!O20</f>
        <v>0</v>
      </c>
      <c r="P45" s="38"/>
    </row>
    <row r="46" spans="2:16" ht="21" customHeight="1">
      <c r="B46" s="170" t="s">
        <v>166</v>
      </c>
      <c r="C46" s="38"/>
      <c r="D46" s="295">
        <f>SUM(E46,K46,O46)</f>
        <v>3204.182386810097</v>
      </c>
      <c r="E46" s="296">
        <f>SUM(F46:J46)</f>
        <v>3204.182386810097</v>
      </c>
      <c r="F46" s="297">
        <f>+'Est 2011 PRIVADO'!F16</f>
        <v>187.87409613383946</v>
      </c>
      <c r="G46" s="298">
        <f>+'Est 2011 PRIVADO'!G16</f>
        <v>806.2069729699373</v>
      </c>
      <c r="H46" s="298">
        <f>+'Est 2011 PRIVADO'!H16</f>
        <v>829.949303800038</v>
      </c>
      <c r="I46" s="298">
        <f>+'Est 2011 PRIVADO'!I16</f>
        <v>1380.1520139062823</v>
      </c>
      <c r="J46" s="299">
        <f>+'Est 2011 PRIVADO'!J16</f>
        <v>0</v>
      </c>
      <c r="K46" s="301">
        <f>SUM(L46:N46)</f>
        <v>0</v>
      </c>
      <c r="L46" s="302">
        <f>+'Est 2011 PRIVADO'!L16</f>
        <v>0</v>
      </c>
      <c r="M46" s="303">
        <f>+'Est 2011 PRIVADO'!M16</f>
        <v>0</v>
      </c>
      <c r="N46" s="299">
        <f>+'Est 2011 PRIVADO'!N16</f>
        <v>0</v>
      </c>
      <c r="O46" s="304">
        <f>+'Est 2011 PRIVADO'!O16</f>
        <v>0</v>
      </c>
      <c r="P46" s="38"/>
    </row>
    <row r="47" spans="2:16" ht="21" customHeight="1" thickBot="1">
      <c r="B47" s="208"/>
      <c r="C47" s="38"/>
      <c r="D47" s="306"/>
      <c r="E47" s="307"/>
      <c r="F47" s="308"/>
      <c r="G47" s="309"/>
      <c r="H47" s="309"/>
      <c r="I47" s="338"/>
      <c r="J47" s="310"/>
      <c r="K47" s="312"/>
      <c r="L47" s="313"/>
      <c r="M47" s="314"/>
      <c r="N47" s="310"/>
      <c r="O47" s="315"/>
      <c r="P47" s="38"/>
    </row>
    <row r="48" spans="2:16" ht="21" customHeight="1" thickBot="1">
      <c r="B48" s="232"/>
      <c r="C48" s="38"/>
      <c r="D48" s="339"/>
      <c r="E48" s="340"/>
      <c r="F48" s="341"/>
      <c r="G48" s="342"/>
      <c r="H48" s="342"/>
      <c r="I48" s="342"/>
      <c r="J48" s="343"/>
      <c r="K48" s="344"/>
      <c r="L48" s="345"/>
      <c r="M48" s="346"/>
      <c r="N48" s="343"/>
      <c r="O48" s="347"/>
      <c r="P48" s="38"/>
    </row>
    <row r="49" spans="2:16" ht="21" customHeight="1" thickBot="1">
      <c r="B49" s="242" t="s">
        <v>74</v>
      </c>
      <c r="C49" s="38"/>
      <c r="D49" s="348">
        <f aca="true" t="shared" si="17" ref="D49:O49">SUM(D50)</f>
        <v>588.3901884156983</v>
      </c>
      <c r="E49" s="330">
        <f t="shared" si="17"/>
        <v>588.3901884156983</v>
      </c>
      <c r="F49" s="331">
        <f t="shared" si="17"/>
        <v>0</v>
      </c>
      <c r="G49" s="332">
        <f t="shared" si="17"/>
        <v>143.0139312009656</v>
      </c>
      <c r="H49" s="332">
        <f t="shared" si="17"/>
        <v>268.11179643041896</v>
      </c>
      <c r="I49" s="332">
        <f t="shared" si="17"/>
        <v>177.2644607843137</v>
      </c>
      <c r="J49" s="333">
        <f t="shared" si="17"/>
        <v>0</v>
      </c>
      <c r="K49" s="334">
        <f t="shared" si="17"/>
        <v>0</v>
      </c>
      <c r="L49" s="335">
        <f t="shared" si="17"/>
        <v>0</v>
      </c>
      <c r="M49" s="336">
        <f t="shared" si="17"/>
        <v>0</v>
      </c>
      <c r="N49" s="333">
        <f t="shared" si="17"/>
        <v>0</v>
      </c>
      <c r="O49" s="337">
        <f t="shared" si="17"/>
        <v>0</v>
      </c>
      <c r="P49" s="38"/>
    </row>
    <row r="50" spans="2:16" ht="21" customHeight="1">
      <c r="B50" s="181" t="s">
        <v>167</v>
      </c>
      <c r="C50" s="38"/>
      <c r="D50" s="305">
        <f aca="true" t="shared" si="18" ref="D50:O50">SUM(D51:D54)</f>
        <v>588.3901884156983</v>
      </c>
      <c r="E50" s="291">
        <f t="shared" si="18"/>
        <v>588.3901884156983</v>
      </c>
      <c r="F50" s="132">
        <f t="shared" si="18"/>
        <v>0</v>
      </c>
      <c r="G50" s="133">
        <f t="shared" si="18"/>
        <v>143.0139312009656</v>
      </c>
      <c r="H50" s="133">
        <f t="shared" si="18"/>
        <v>268.11179643041896</v>
      </c>
      <c r="I50" s="133">
        <f t="shared" si="18"/>
        <v>177.2644607843137</v>
      </c>
      <c r="J50" s="134">
        <f t="shared" si="18"/>
        <v>0</v>
      </c>
      <c r="K50" s="131">
        <f t="shared" si="18"/>
        <v>0</v>
      </c>
      <c r="L50" s="292">
        <f t="shared" si="18"/>
        <v>0</v>
      </c>
      <c r="M50" s="293">
        <f t="shared" si="18"/>
        <v>0</v>
      </c>
      <c r="N50" s="134">
        <f t="shared" si="18"/>
        <v>0</v>
      </c>
      <c r="O50" s="294">
        <f t="shared" si="18"/>
        <v>0</v>
      </c>
      <c r="P50" s="38"/>
    </row>
    <row r="51" spans="2:16" ht="21" customHeight="1">
      <c r="B51" s="158"/>
      <c r="C51" s="38"/>
      <c r="D51" s="306"/>
      <c r="E51" s="307"/>
      <c r="F51" s="308"/>
      <c r="G51" s="309"/>
      <c r="H51" s="309"/>
      <c r="I51" s="338"/>
      <c r="J51" s="310"/>
      <c r="K51" s="312"/>
      <c r="L51" s="313"/>
      <c r="M51" s="314"/>
      <c r="N51" s="310"/>
      <c r="O51" s="315"/>
      <c r="P51" s="38"/>
    </row>
    <row r="52" spans="2:16" ht="21" customHeight="1">
      <c r="B52" s="170" t="s">
        <v>164</v>
      </c>
      <c r="C52" s="38"/>
      <c r="D52" s="306">
        <f>SUM(E52,K52,O52)</f>
        <v>0</v>
      </c>
      <c r="E52" s="307">
        <f>SUM(F52:J52)</f>
        <v>0</v>
      </c>
      <c r="F52" s="308"/>
      <c r="G52" s="309"/>
      <c r="H52" s="309"/>
      <c r="I52" s="309"/>
      <c r="J52" s="310"/>
      <c r="K52" s="312">
        <f>SUM(L52:N52)</f>
        <v>0</v>
      </c>
      <c r="L52" s="313"/>
      <c r="M52" s="314"/>
      <c r="N52" s="310"/>
      <c r="O52" s="315"/>
      <c r="P52" s="38"/>
    </row>
    <row r="53" spans="2:16" ht="21" customHeight="1">
      <c r="B53" s="170" t="s">
        <v>165</v>
      </c>
      <c r="C53" s="38"/>
      <c r="D53" s="306">
        <f>SUM(E53,K53,O53)</f>
        <v>0</v>
      </c>
      <c r="E53" s="307">
        <f>SUM(F53:J53)</f>
        <v>0</v>
      </c>
      <c r="F53" s="308"/>
      <c r="G53" s="309"/>
      <c r="H53" s="309"/>
      <c r="I53" s="309"/>
      <c r="J53" s="310"/>
      <c r="K53" s="312">
        <f>SUM(L53:N53)</f>
        <v>0</v>
      </c>
      <c r="L53" s="313"/>
      <c r="M53" s="314"/>
      <c r="N53" s="310"/>
      <c r="O53" s="315"/>
      <c r="P53" s="38"/>
    </row>
    <row r="54" spans="2:16" ht="21" customHeight="1">
      <c r="B54" s="170" t="s">
        <v>166</v>
      </c>
      <c r="C54" s="38"/>
      <c r="D54" s="295">
        <f>SUM(E54,K54,O54)</f>
        <v>588.3901884156983</v>
      </c>
      <c r="E54" s="296">
        <f>SUM(F54:J54)</f>
        <v>588.3901884156983</v>
      </c>
      <c r="F54" s="297">
        <f>+'Est2011 ESTATAL '!F17</f>
        <v>0</v>
      </c>
      <c r="G54" s="298">
        <f>+'Est2011 ESTATAL '!G17</f>
        <v>143.0139312009656</v>
      </c>
      <c r="H54" s="298">
        <f>+'Est2011 ESTATAL '!H17</f>
        <v>268.11179643041896</v>
      </c>
      <c r="I54" s="298">
        <f>+'Est2011 ESTATAL '!I17</f>
        <v>177.2644607843137</v>
      </c>
      <c r="J54" s="299">
        <f>+'Est2011 ESTATAL '!J17</f>
        <v>0</v>
      </c>
      <c r="K54" s="301">
        <f>SUM(L54:N54)</f>
        <v>0</v>
      </c>
      <c r="L54" s="302">
        <f>+'Est2011 ESTATAL '!L17</f>
        <v>0</v>
      </c>
      <c r="M54" s="303">
        <f>+'Est2011 ESTATAL '!M17</f>
        <v>0</v>
      </c>
      <c r="N54" s="299">
        <f>+'Est2011 ESTATAL '!N17</f>
        <v>0</v>
      </c>
      <c r="O54" s="304">
        <f>+'Est2011 ESTATAL '!O17</f>
        <v>0</v>
      </c>
      <c r="P54" s="38"/>
    </row>
    <row r="55" spans="2:16" ht="21" customHeight="1" thickBot="1">
      <c r="B55" s="208"/>
      <c r="C55" s="38"/>
      <c r="D55" s="349"/>
      <c r="E55" s="350"/>
      <c r="F55" s="351"/>
      <c r="G55" s="352"/>
      <c r="H55" s="352"/>
      <c r="I55" s="352"/>
      <c r="J55" s="353"/>
      <c r="K55" s="350"/>
      <c r="L55" s="354"/>
      <c r="M55" s="355"/>
      <c r="N55" s="353"/>
      <c r="O55" s="356"/>
      <c r="P55" s="38"/>
    </row>
    <row r="56" spans="2:16" ht="18.75">
      <c r="B56" s="220"/>
      <c r="C56" s="38"/>
      <c r="D56" s="6"/>
      <c r="E56" s="6"/>
      <c r="F56" s="6"/>
      <c r="G56" s="6"/>
      <c r="H56" s="6"/>
      <c r="I56" s="6"/>
      <c r="J56" s="6"/>
      <c r="K56" s="6"/>
      <c r="L56" s="221"/>
      <c r="M56" s="221"/>
      <c r="N56" s="6"/>
      <c r="O56" s="6"/>
      <c r="P56" s="38"/>
    </row>
    <row r="57" spans="2:16" ht="15.75">
      <c r="B57" s="36"/>
      <c r="C57" s="9"/>
      <c r="D57" s="36"/>
      <c r="E57" s="9"/>
      <c r="I57" s="60"/>
      <c r="J57" s="10"/>
      <c r="K57" s="9"/>
      <c r="N57" s="60"/>
      <c r="P57" s="9"/>
    </row>
    <row r="58" ht="15.75">
      <c r="B58" s="361" t="s">
        <v>177</v>
      </c>
    </row>
    <row r="59" ht="15.75">
      <c r="B59" s="8" t="s">
        <v>178</v>
      </c>
    </row>
  </sheetData>
  <sheetProtection/>
  <mergeCells count="2">
    <mergeCell ref="D7:D8"/>
    <mergeCell ref="O7:O8"/>
  </mergeCells>
  <printOptions/>
  <pageMargins left="0.5905511811023623" right="0" top="0.5905511811023623" bottom="0" header="0" footer="0"/>
  <pageSetup horizontalDpi="600" verticalDpi="600" orientation="portrait" paperSize="5" scale="60" r:id="rId1"/>
  <headerFooter alignWithMargins="0">
    <oddHeader>&amp;L&amp;9Ministerio de Educación, Cultura, Ciencia y Tecnología
Dirección de Estadística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Q28"/>
  <sheetViews>
    <sheetView showGridLines="0" zoomScale="75" zoomScaleNormal="75" zoomScaleSheetLayoutView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00390625" defaultRowHeight="15.75"/>
  <cols>
    <col min="1" max="1" width="1.75390625" style="6" customWidth="1"/>
    <col min="2" max="2" width="60.375" style="6" customWidth="1"/>
    <col min="3" max="3" width="1.625" style="6" customWidth="1"/>
    <col min="4" max="4" width="10.75390625" style="9" customWidth="1"/>
    <col min="5" max="5" width="8.75390625" style="60" customWidth="1"/>
    <col min="6" max="8" width="6.75390625" style="60" customWidth="1"/>
    <col min="9" max="9" width="6.75390625" style="10" customWidth="1"/>
    <col min="10" max="10" width="6.75390625" style="9" customWidth="1"/>
    <col min="11" max="11" width="8.75390625" style="60" customWidth="1"/>
    <col min="12" max="13" width="6.875" style="60" customWidth="1"/>
    <col min="14" max="14" width="6.875" style="9" customWidth="1"/>
    <col min="15" max="15" width="8.625" style="9" customWidth="1"/>
    <col min="16" max="16" width="1.75390625" style="6" customWidth="1"/>
    <col min="17" max="17" width="9.00390625" style="34" customWidth="1"/>
    <col min="18" max="16384" width="9.00390625" style="6" customWidth="1"/>
  </cols>
  <sheetData>
    <row r="1" spans="2:17" ht="15.75">
      <c r="B1" s="1" t="s">
        <v>176</v>
      </c>
      <c r="C1" s="3"/>
      <c r="D1" s="4"/>
      <c r="E1" s="5"/>
      <c r="F1" s="5"/>
      <c r="G1" s="5"/>
      <c r="H1" s="5"/>
      <c r="I1" s="5"/>
      <c r="J1" s="4"/>
      <c r="K1" s="5"/>
      <c r="L1" s="5"/>
      <c r="M1" s="5"/>
      <c r="N1" s="4"/>
      <c r="O1" s="4"/>
      <c r="Q1" s="6"/>
    </row>
    <row r="2" spans="2:17" ht="15.75">
      <c r="B2" s="1" t="s">
        <v>175</v>
      </c>
      <c r="C2" s="3"/>
      <c r="D2" s="4"/>
      <c r="E2" s="5"/>
      <c r="F2" s="5"/>
      <c r="G2" s="5"/>
      <c r="H2" s="5"/>
      <c r="I2" s="5"/>
      <c r="J2" s="4"/>
      <c r="K2" s="5"/>
      <c r="L2" s="5"/>
      <c r="M2" s="5"/>
      <c r="N2" s="4"/>
      <c r="O2" s="4"/>
      <c r="Q2" s="6"/>
    </row>
    <row r="3" spans="2:17" ht="12.75">
      <c r="B3" s="366"/>
      <c r="C3" s="3"/>
      <c r="D3" s="4"/>
      <c r="E3" s="5"/>
      <c r="F3" s="5"/>
      <c r="G3" s="5"/>
      <c r="H3" s="5"/>
      <c r="I3" s="5"/>
      <c r="J3" s="4"/>
      <c r="K3" s="5"/>
      <c r="L3" s="5"/>
      <c r="M3" s="5"/>
      <c r="N3" s="4"/>
      <c r="O3" s="4"/>
      <c r="Q3" s="6"/>
    </row>
    <row r="4" spans="2:17" ht="12.75">
      <c r="B4" s="366"/>
      <c r="C4" s="3"/>
      <c r="D4" s="4"/>
      <c r="E4" s="5"/>
      <c r="F4" s="5"/>
      <c r="G4" s="5"/>
      <c r="H4" s="5"/>
      <c r="I4" s="5"/>
      <c r="J4" s="4"/>
      <c r="K4" s="5"/>
      <c r="L4" s="5"/>
      <c r="M4" s="5"/>
      <c r="N4" s="4"/>
      <c r="O4" s="4"/>
      <c r="Q4" s="6"/>
    </row>
    <row r="5" spans="5:13" ht="12.75">
      <c r="E5" s="10"/>
      <c r="F5" s="10"/>
      <c r="G5" s="10"/>
      <c r="H5" s="10"/>
      <c r="K5" s="10"/>
      <c r="L5" s="10"/>
      <c r="M5" s="10"/>
    </row>
    <row r="6" spans="2:15" ht="26.25">
      <c r="B6" s="364"/>
      <c r="D6" s="11" t="s">
        <v>182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2:15" ht="25.5" customHeight="1">
      <c r="B7" s="362"/>
      <c r="D7" s="370" t="s">
        <v>1</v>
      </c>
      <c r="E7" s="14" t="s">
        <v>2</v>
      </c>
      <c r="F7" s="15"/>
      <c r="G7" s="15"/>
      <c r="H7" s="15"/>
      <c r="I7" s="15"/>
      <c r="J7" s="16"/>
      <c r="K7" s="17" t="s">
        <v>3</v>
      </c>
      <c r="L7" s="18"/>
      <c r="M7" s="18"/>
      <c r="N7" s="19"/>
      <c r="O7" s="372" t="s">
        <v>180</v>
      </c>
    </row>
    <row r="8" spans="2:15" ht="74.25" customHeight="1">
      <c r="B8" s="363" t="s">
        <v>0</v>
      </c>
      <c r="D8" s="371"/>
      <c r="E8" s="22" t="s">
        <v>7</v>
      </c>
      <c r="F8" s="23" t="s">
        <v>8</v>
      </c>
      <c r="G8" s="24" t="s">
        <v>174</v>
      </c>
      <c r="H8" s="24" t="s">
        <v>9</v>
      </c>
      <c r="I8" s="24" t="s">
        <v>10</v>
      </c>
      <c r="J8" s="25" t="s">
        <v>11</v>
      </c>
      <c r="K8" s="22" t="s">
        <v>7</v>
      </c>
      <c r="L8" s="26" t="s">
        <v>12</v>
      </c>
      <c r="M8" s="27" t="s">
        <v>13</v>
      </c>
      <c r="N8" s="25" t="s">
        <v>14</v>
      </c>
      <c r="O8" s="373"/>
    </row>
    <row r="9" spans="2:15" s="34" customFormat="1" ht="12.75">
      <c r="B9" s="50"/>
      <c r="D9" s="30"/>
      <c r="E9" s="31"/>
      <c r="F9" s="32"/>
      <c r="G9" s="32"/>
      <c r="H9" s="32"/>
      <c r="I9" s="32"/>
      <c r="J9" s="32"/>
      <c r="K9" s="31"/>
      <c r="L9" s="32"/>
      <c r="M9" s="32"/>
      <c r="N9" s="32"/>
      <c r="O9" s="33"/>
    </row>
    <row r="11" spans="2:16" s="50" customFormat="1" ht="32.25" customHeight="1">
      <c r="B11" s="40" t="s">
        <v>16</v>
      </c>
      <c r="C11" s="256"/>
      <c r="D11" s="130">
        <f aca="true" t="shared" si="0" ref="D11:O11">SUM(D12:D13)</f>
        <v>37109.78321104109</v>
      </c>
      <c r="E11" s="131">
        <f t="shared" si="0"/>
        <v>32348.75894937141</v>
      </c>
      <c r="F11" s="132">
        <f t="shared" si="0"/>
        <v>14.722022329511164</v>
      </c>
      <c r="G11" s="133">
        <f t="shared" si="0"/>
        <v>4807.298182860592</v>
      </c>
      <c r="H11" s="133">
        <f t="shared" si="0"/>
        <v>13467.213244114855</v>
      </c>
      <c r="I11" s="133">
        <f t="shared" si="0"/>
        <v>11236.752500066454</v>
      </c>
      <c r="J11" s="134">
        <f t="shared" si="0"/>
        <v>2822.773</v>
      </c>
      <c r="K11" s="131">
        <f t="shared" si="0"/>
        <v>4391.554290371761</v>
      </c>
      <c r="L11" s="132">
        <f t="shared" si="0"/>
        <v>397.7000046335127</v>
      </c>
      <c r="M11" s="133">
        <f t="shared" si="0"/>
        <v>66.24910048280024</v>
      </c>
      <c r="N11" s="134">
        <f t="shared" si="0"/>
        <v>3927.6051852554483</v>
      </c>
      <c r="O11" s="130">
        <f t="shared" si="0"/>
        <v>369.46997129791936</v>
      </c>
      <c r="P11" s="252"/>
    </row>
    <row r="12" spans="2:16" s="50" customFormat="1" ht="32.25" customHeight="1">
      <c r="B12" s="52" t="s">
        <v>17</v>
      </c>
      <c r="C12" s="258"/>
      <c r="D12" s="135">
        <f>SUM(E12,K12,O12)</f>
        <v>36521.393022625394</v>
      </c>
      <c r="E12" s="136">
        <f>SUM(F12:J12)</f>
        <v>31760.368760955713</v>
      </c>
      <c r="F12" s="137">
        <f aca="true" t="shared" si="1" ref="F12:J13">SUM(F16,F20,F24)</f>
        <v>14.722022329511164</v>
      </c>
      <c r="G12" s="138">
        <f t="shared" si="1"/>
        <v>4664.284251659626</v>
      </c>
      <c r="H12" s="138">
        <f t="shared" si="1"/>
        <v>13199.101447684436</v>
      </c>
      <c r="I12" s="138">
        <f t="shared" si="1"/>
        <v>11059.48803928214</v>
      </c>
      <c r="J12" s="139">
        <f t="shared" si="1"/>
        <v>2822.773</v>
      </c>
      <c r="K12" s="136">
        <f>SUM(L12:N12)</f>
        <v>4391.554290371761</v>
      </c>
      <c r="L12" s="137">
        <f aca="true" t="shared" si="2" ref="L12:O13">SUM(L16,L20,L24)</f>
        <v>397.7000046335127</v>
      </c>
      <c r="M12" s="138">
        <f t="shared" si="2"/>
        <v>66.24910048280024</v>
      </c>
      <c r="N12" s="139">
        <f t="shared" si="2"/>
        <v>3927.6051852554483</v>
      </c>
      <c r="O12" s="135">
        <f t="shared" si="2"/>
        <v>369.46997129791936</v>
      </c>
      <c r="P12" s="253"/>
    </row>
    <row r="13" spans="2:16" s="50" customFormat="1" ht="32.25" customHeight="1">
      <c r="B13" s="52" t="s">
        <v>18</v>
      </c>
      <c r="C13" s="258"/>
      <c r="D13" s="135">
        <f>SUM(E13,K13,O13)</f>
        <v>588.3901884156983</v>
      </c>
      <c r="E13" s="136">
        <f>SUM(F13:J13)</f>
        <v>588.3901884156983</v>
      </c>
      <c r="F13" s="137">
        <f t="shared" si="1"/>
        <v>0</v>
      </c>
      <c r="G13" s="138">
        <f t="shared" si="1"/>
        <v>143.0139312009656</v>
      </c>
      <c r="H13" s="138">
        <f t="shared" si="1"/>
        <v>268.11179643041896</v>
      </c>
      <c r="I13" s="138">
        <f t="shared" si="1"/>
        <v>177.2644607843137</v>
      </c>
      <c r="J13" s="139">
        <f t="shared" si="1"/>
        <v>0</v>
      </c>
      <c r="K13" s="136">
        <f>SUM(L13:N13)</f>
        <v>0</v>
      </c>
      <c r="L13" s="137">
        <f t="shared" si="2"/>
        <v>0</v>
      </c>
      <c r="M13" s="138">
        <f t="shared" si="2"/>
        <v>0</v>
      </c>
      <c r="N13" s="139">
        <f t="shared" si="2"/>
        <v>0</v>
      </c>
      <c r="O13" s="135">
        <f t="shared" si="2"/>
        <v>0</v>
      </c>
      <c r="P13" s="253"/>
    </row>
    <row r="14" ht="32.25" customHeight="1"/>
    <row r="15" spans="2:16" s="50" customFormat="1" ht="32.25" customHeight="1">
      <c r="B15" s="40" t="s">
        <v>19</v>
      </c>
      <c r="C15" s="258"/>
      <c r="D15" s="130">
        <f aca="true" t="shared" si="3" ref="D15:O15">SUM(D16:D17)</f>
        <v>17208.301949674224</v>
      </c>
      <c r="E15" s="131">
        <f t="shared" si="3"/>
        <v>15044.5314818156</v>
      </c>
      <c r="F15" s="132">
        <f t="shared" si="3"/>
        <v>14.722022329511164</v>
      </c>
      <c r="G15" s="133">
        <f t="shared" si="3"/>
        <v>2004.2981828605912</v>
      </c>
      <c r="H15" s="133">
        <f t="shared" si="3"/>
        <v>6220.19367718572</v>
      </c>
      <c r="I15" s="133">
        <f t="shared" si="3"/>
        <v>5607.634599439775</v>
      </c>
      <c r="J15" s="134">
        <f t="shared" si="3"/>
        <v>1197.683</v>
      </c>
      <c r="K15" s="131">
        <f t="shared" si="3"/>
        <v>1998.661284385233</v>
      </c>
      <c r="L15" s="132">
        <f t="shared" si="3"/>
        <v>159.83909957754977</v>
      </c>
      <c r="M15" s="133">
        <f t="shared" si="3"/>
        <v>66.24910048280024</v>
      </c>
      <c r="N15" s="134">
        <f t="shared" si="3"/>
        <v>1772.5730843248832</v>
      </c>
      <c r="O15" s="130">
        <f t="shared" si="3"/>
        <v>165.10918347338932</v>
      </c>
      <c r="P15" s="253"/>
    </row>
    <row r="16" spans="2:16" s="50" customFormat="1" ht="32.25" customHeight="1">
      <c r="B16" s="52" t="s">
        <v>17</v>
      </c>
      <c r="C16" s="258"/>
      <c r="D16" s="135">
        <f>SUM(E16,K16,O16)</f>
        <v>16619.911761258525</v>
      </c>
      <c r="E16" s="136">
        <f>SUM(F16:J16)</f>
        <v>14456.141293399902</v>
      </c>
      <c r="F16" s="137">
        <v>14.722022329511164</v>
      </c>
      <c r="G16" s="138">
        <v>1861.2842516596256</v>
      </c>
      <c r="H16" s="138">
        <v>5952.081880755301</v>
      </c>
      <c r="I16" s="138">
        <v>5430.370138655461</v>
      </c>
      <c r="J16" s="139">
        <v>1197.683</v>
      </c>
      <c r="K16" s="136">
        <f>SUM(L16:N16)</f>
        <v>1998.661284385233</v>
      </c>
      <c r="L16" s="137">
        <v>159.83909957754977</v>
      </c>
      <c r="M16" s="138">
        <v>66.24910048280024</v>
      </c>
      <c r="N16" s="139">
        <v>1772.5730843248832</v>
      </c>
      <c r="O16" s="135">
        <v>165.10918347338932</v>
      </c>
      <c r="P16" s="253"/>
    </row>
    <row r="17" spans="2:16" s="50" customFormat="1" ht="32.25" customHeight="1">
      <c r="B17" s="52" t="s">
        <v>18</v>
      </c>
      <c r="C17" s="258"/>
      <c r="D17" s="135">
        <f>SUM(E17,K17,O17)</f>
        <v>588.3901884156983</v>
      </c>
      <c r="E17" s="136">
        <f>SUM(F17:J17)</f>
        <v>588.3901884156983</v>
      </c>
      <c r="F17" s="137"/>
      <c r="G17" s="138">
        <v>143.0139312009656</v>
      </c>
      <c r="H17" s="138">
        <v>268.11179643041896</v>
      </c>
      <c r="I17" s="138">
        <v>177.2644607843137</v>
      </c>
      <c r="J17" s="139"/>
      <c r="K17" s="136">
        <f>SUM(L17:N17)</f>
        <v>0</v>
      </c>
      <c r="L17" s="137"/>
      <c r="M17" s="138"/>
      <c r="N17" s="139"/>
      <c r="O17" s="135"/>
      <c r="P17" s="253"/>
    </row>
    <row r="18" ht="32.25" customHeight="1"/>
    <row r="19" spans="2:16" s="50" customFormat="1" ht="32.25" customHeight="1">
      <c r="B19" s="40" t="s">
        <v>20</v>
      </c>
      <c r="C19" s="258"/>
      <c r="D19" s="130">
        <f aca="true" t="shared" si="4" ref="D19:O19">SUM(D20:D21)</f>
        <v>19889.48126136687</v>
      </c>
      <c r="E19" s="131">
        <f t="shared" si="4"/>
        <v>17292.22746755581</v>
      </c>
      <c r="F19" s="132">
        <f t="shared" si="4"/>
        <v>0</v>
      </c>
      <c r="G19" s="133">
        <f t="shared" si="4"/>
        <v>2800</v>
      </c>
      <c r="H19" s="133">
        <f t="shared" si="4"/>
        <v>7238.019566929133</v>
      </c>
      <c r="I19" s="133">
        <f t="shared" si="4"/>
        <v>5629.117900626679</v>
      </c>
      <c r="J19" s="134">
        <f t="shared" si="4"/>
        <v>1625.09</v>
      </c>
      <c r="K19" s="131">
        <f t="shared" si="4"/>
        <v>2392.8930059865284</v>
      </c>
      <c r="L19" s="132">
        <f t="shared" si="4"/>
        <v>237.86090505596295</v>
      </c>
      <c r="M19" s="133">
        <f t="shared" si="4"/>
        <v>0</v>
      </c>
      <c r="N19" s="134">
        <f t="shared" si="4"/>
        <v>2155.0321009305653</v>
      </c>
      <c r="O19" s="130">
        <f t="shared" si="4"/>
        <v>204.36078782453004</v>
      </c>
      <c r="P19" s="253"/>
    </row>
    <row r="20" spans="2:16" s="50" customFormat="1" ht="32.25" customHeight="1">
      <c r="B20" s="52" t="s">
        <v>17</v>
      </c>
      <c r="C20" s="258"/>
      <c r="D20" s="135">
        <f>SUM(E20,K20,O20)</f>
        <v>19889.48126136687</v>
      </c>
      <c r="E20" s="136">
        <f>SUM(F20:J20)</f>
        <v>17292.22746755581</v>
      </c>
      <c r="F20" s="137"/>
      <c r="G20" s="138">
        <v>2800</v>
      </c>
      <c r="H20" s="138">
        <v>7238.019566929133</v>
      </c>
      <c r="I20" s="138">
        <v>5629.117900626679</v>
      </c>
      <c r="J20" s="139">
        <v>1625.09</v>
      </c>
      <c r="K20" s="136">
        <f>SUM(L20:N20)</f>
        <v>2392.8930059865284</v>
      </c>
      <c r="L20" s="137">
        <v>237.86090505596295</v>
      </c>
      <c r="M20" s="138">
        <v>0</v>
      </c>
      <c r="N20" s="139">
        <v>2155.0321009305653</v>
      </c>
      <c r="O20" s="135">
        <v>204.36078782453004</v>
      </c>
      <c r="P20" s="253"/>
    </row>
    <row r="21" spans="2:16" s="50" customFormat="1" ht="32.25" customHeight="1">
      <c r="B21" s="52" t="s">
        <v>18</v>
      </c>
      <c r="C21" s="258"/>
      <c r="D21" s="135">
        <f>SUM(E21,K21,O21)</f>
        <v>0</v>
      </c>
      <c r="E21" s="136">
        <f>SUM(F21:J21)</f>
        <v>0</v>
      </c>
      <c r="F21" s="137"/>
      <c r="G21" s="138"/>
      <c r="H21" s="138"/>
      <c r="I21" s="138"/>
      <c r="J21" s="139"/>
      <c r="K21" s="136">
        <f>SUM(L21:N21)</f>
        <v>0</v>
      </c>
      <c r="L21" s="137"/>
      <c r="M21" s="138"/>
      <c r="N21" s="139"/>
      <c r="O21" s="135"/>
      <c r="P21" s="253"/>
    </row>
    <row r="22" ht="32.25" customHeight="1"/>
    <row r="23" spans="2:16" s="50" customFormat="1" ht="32.25" customHeight="1">
      <c r="B23" s="40" t="s">
        <v>21</v>
      </c>
      <c r="C23" s="258"/>
      <c r="D23" s="43">
        <f aca="true" t="shared" si="5" ref="D23:O23">SUM(D24:D25)</f>
        <v>12</v>
      </c>
      <c r="E23" s="44">
        <f t="shared" si="5"/>
        <v>12</v>
      </c>
      <c r="F23" s="45">
        <f t="shared" si="5"/>
        <v>0</v>
      </c>
      <c r="G23" s="46">
        <f t="shared" si="5"/>
        <v>3</v>
      </c>
      <c r="H23" s="46">
        <f t="shared" si="5"/>
        <v>9</v>
      </c>
      <c r="I23" s="46">
        <f t="shared" si="5"/>
        <v>0</v>
      </c>
      <c r="J23" s="47">
        <f t="shared" si="5"/>
        <v>0</v>
      </c>
      <c r="K23" s="44">
        <f t="shared" si="5"/>
        <v>0</v>
      </c>
      <c r="L23" s="45">
        <f t="shared" si="5"/>
        <v>0</v>
      </c>
      <c r="M23" s="46">
        <f t="shared" si="5"/>
        <v>0</v>
      </c>
      <c r="N23" s="47">
        <f t="shared" si="5"/>
        <v>0</v>
      </c>
      <c r="O23" s="48">
        <f t="shared" si="5"/>
        <v>0</v>
      </c>
      <c r="P23" s="253"/>
    </row>
    <row r="24" spans="2:16" s="50" customFormat="1" ht="32.25" customHeight="1">
      <c r="B24" s="52" t="s">
        <v>17</v>
      </c>
      <c r="C24" s="258"/>
      <c r="D24" s="53">
        <f>SUM(E24,K24,O24)</f>
        <v>12</v>
      </c>
      <c r="E24" s="54">
        <f>SUM(F24:J24)</f>
        <v>12</v>
      </c>
      <c r="F24" s="55"/>
      <c r="G24" s="56">
        <v>3</v>
      </c>
      <c r="H24" s="56">
        <v>9</v>
      </c>
      <c r="I24" s="56"/>
      <c r="J24" s="57"/>
      <c r="K24" s="54">
        <f>SUM(L24:N24)</f>
        <v>0</v>
      </c>
      <c r="L24" s="55"/>
      <c r="M24" s="56"/>
      <c r="N24" s="57"/>
      <c r="O24" s="58"/>
      <c r="P24" s="253"/>
    </row>
    <row r="25" spans="2:16" s="50" customFormat="1" ht="32.25" customHeight="1">
      <c r="B25" s="52" t="s">
        <v>18</v>
      </c>
      <c r="C25" s="258"/>
      <c r="D25" s="53">
        <f>SUM(E25,K25,O25)</f>
        <v>0</v>
      </c>
      <c r="E25" s="54">
        <f>SUM(F25:J25)</f>
        <v>0</v>
      </c>
      <c r="F25" s="55"/>
      <c r="G25" s="56"/>
      <c r="H25" s="56"/>
      <c r="I25" s="56"/>
      <c r="J25" s="57"/>
      <c r="K25" s="54">
        <f>SUM(L25:N25)</f>
        <v>0</v>
      </c>
      <c r="L25" s="55"/>
      <c r="M25" s="56"/>
      <c r="N25" s="57"/>
      <c r="O25" s="58"/>
      <c r="P25" s="253"/>
    </row>
    <row r="26" ht="32.25" customHeight="1"/>
    <row r="27" spans="2:4" ht="32.25" customHeight="1">
      <c r="B27" s="361" t="s">
        <v>177</v>
      </c>
      <c r="D27" s="36"/>
    </row>
    <row r="28" ht="12.75">
      <c r="B28" s="8" t="s">
        <v>178</v>
      </c>
    </row>
  </sheetData>
  <sheetProtection/>
  <mergeCells count="2">
    <mergeCell ref="O7:O8"/>
    <mergeCell ref="D7:D8"/>
  </mergeCells>
  <printOptions/>
  <pageMargins left="0.5905511811023623" right="0" top="0.5905511811023623" bottom="0" header="0" footer="0"/>
  <pageSetup horizontalDpi="600" verticalDpi="600" orientation="portrait" paperSize="5" scale="60" r:id="rId1"/>
  <headerFooter alignWithMargins="0">
    <oddHeader>&amp;L&amp;9Ministerio de Educación, Cultura, Ciencia y Tecnología
Dirección de Estadística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76"/>
  <sheetViews>
    <sheetView showGridLines="0" showZero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00390625" defaultRowHeight="15.75"/>
  <cols>
    <col min="1" max="1" width="1.875" style="6" customWidth="1"/>
    <col min="2" max="2" width="60.25390625" style="6" customWidth="1"/>
    <col min="3" max="3" width="1.625" style="34" customWidth="1"/>
    <col min="4" max="4" width="10.75390625" style="6" customWidth="1"/>
    <col min="5" max="5" width="8.75390625" style="34" customWidth="1"/>
    <col min="6" max="8" width="6.75390625" style="34" customWidth="1"/>
    <col min="9" max="9" width="6.75390625" style="51" customWidth="1"/>
    <col min="10" max="10" width="6.75390625" style="6" customWidth="1"/>
    <col min="11" max="11" width="8.75390625" style="6" customWidth="1"/>
    <col min="12" max="14" width="6.75390625" style="6" customWidth="1"/>
    <col min="15" max="15" width="8.625" style="6" customWidth="1"/>
    <col min="16" max="16" width="1.625" style="6" customWidth="1"/>
    <col min="17" max="17" width="9.00390625" style="34" customWidth="1"/>
    <col min="18" max="16384" width="9.00390625" style="6" customWidth="1"/>
  </cols>
  <sheetData>
    <row r="1" spans="2:17" ht="15.75">
      <c r="B1" s="1" t="s">
        <v>176</v>
      </c>
      <c r="C1" s="3"/>
      <c r="D1" s="4"/>
      <c r="E1" s="5"/>
      <c r="F1" s="5"/>
      <c r="G1" s="5"/>
      <c r="H1" s="5"/>
      <c r="I1" s="5"/>
      <c r="J1" s="4"/>
      <c r="K1" s="5"/>
      <c r="L1" s="5"/>
      <c r="M1" s="5"/>
      <c r="N1" s="4"/>
      <c r="O1" s="4"/>
      <c r="Q1" s="6"/>
    </row>
    <row r="2" spans="2:17" ht="15.75">
      <c r="B2" s="1" t="s">
        <v>175</v>
      </c>
      <c r="C2" s="3"/>
      <c r="D2" s="4"/>
      <c r="E2" s="5"/>
      <c r="F2" s="5"/>
      <c r="G2" s="5"/>
      <c r="H2" s="5"/>
      <c r="I2" s="5"/>
      <c r="J2" s="4"/>
      <c r="K2" s="5"/>
      <c r="L2" s="5"/>
      <c r="M2" s="5"/>
      <c r="N2" s="4"/>
      <c r="O2" s="4"/>
      <c r="Q2" s="6"/>
    </row>
    <row r="3" spans="2:17" ht="12.75">
      <c r="B3" s="366"/>
      <c r="C3" s="3"/>
      <c r="D3" s="4"/>
      <c r="E3" s="5"/>
      <c r="F3" s="5"/>
      <c r="G3" s="5"/>
      <c r="H3" s="5"/>
      <c r="I3" s="5"/>
      <c r="J3" s="4"/>
      <c r="K3" s="5"/>
      <c r="L3" s="5"/>
      <c r="M3" s="5"/>
      <c r="N3" s="4"/>
      <c r="O3" s="4"/>
      <c r="Q3" s="6"/>
    </row>
    <row r="4" spans="2:17" ht="12.75">
      <c r="B4" s="366"/>
      <c r="C4" s="3"/>
      <c r="D4" s="4"/>
      <c r="E4" s="5"/>
      <c r="F4" s="5"/>
      <c r="G4" s="5"/>
      <c r="H4" s="5"/>
      <c r="I4" s="5"/>
      <c r="J4" s="4"/>
      <c r="K4" s="5"/>
      <c r="L4" s="5"/>
      <c r="M4" s="5"/>
      <c r="N4" s="4"/>
      <c r="O4" s="4"/>
      <c r="Q4" s="6"/>
    </row>
    <row r="5" spans="4:15" ht="12.75">
      <c r="D5" s="9"/>
      <c r="E5" s="10"/>
      <c r="F5" s="10"/>
      <c r="G5" s="10"/>
      <c r="H5" s="10"/>
      <c r="I5" s="10"/>
      <c r="J5" s="9"/>
      <c r="K5" s="10"/>
      <c r="L5" s="10"/>
      <c r="M5" s="10"/>
      <c r="N5" s="9"/>
      <c r="O5" s="9"/>
    </row>
    <row r="6" spans="2:15" ht="26.25">
      <c r="B6" s="364"/>
      <c r="D6" s="11" t="s">
        <v>182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2:15" ht="25.5" customHeight="1">
      <c r="B7" s="362"/>
      <c r="D7" s="370" t="s">
        <v>1</v>
      </c>
      <c r="E7" s="14" t="s">
        <v>2</v>
      </c>
      <c r="F7" s="15"/>
      <c r="G7" s="15"/>
      <c r="H7" s="15"/>
      <c r="I7" s="15"/>
      <c r="J7" s="16"/>
      <c r="K7" s="17" t="s">
        <v>3</v>
      </c>
      <c r="L7" s="18"/>
      <c r="M7" s="18"/>
      <c r="N7" s="19"/>
      <c r="O7" s="372" t="s">
        <v>180</v>
      </c>
    </row>
    <row r="8" spans="2:15" ht="74.25" customHeight="1">
      <c r="B8" s="363" t="s">
        <v>133</v>
      </c>
      <c r="D8" s="371"/>
      <c r="E8" s="22" t="s">
        <v>7</v>
      </c>
      <c r="F8" s="23" t="s">
        <v>8</v>
      </c>
      <c r="G8" s="24" t="s">
        <v>174</v>
      </c>
      <c r="H8" s="24" t="s">
        <v>9</v>
      </c>
      <c r="I8" s="24" t="s">
        <v>10</v>
      </c>
      <c r="J8" s="25" t="s">
        <v>11</v>
      </c>
      <c r="K8" s="22" t="s">
        <v>7</v>
      </c>
      <c r="L8" s="26" t="s">
        <v>12</v>
      </c>
      <c r="M8" s="27" t="s">
        <v>13</v>
      </c>
      <c r="N8" s="25" t="s">
        <v>14</v>
      </c>
      <c r="O8" s="373"/>
    </row>
    <row r="9" spans="2:15" s="34" customFormat="1" ht="12.75">
      <c r="B9" s="50"/>
      <c r="D9" s="30"/>
      <c r="E9" s="31"/>
      <c r="F9" s="32"/>
      <c r="G9" s="32"/>
      <c r="H9" s="32"/>
      <c r="I9" s="32"/>
      <c r="J9" s="32"/>
      <c r="K9" s="31"/>
      <c r="L9" s="32"/>
      <c r="M9" s="32"/>
      <c r="N9" s="32"/>
      <c r="O9" s="33"/>
    </row>
    <row r="10" spans="4:15" ht="12.75">
      <c r="D10" s="9"/>
      <c r="E10" s="60"/>
      <c r="F10" s="60"/>
      <c r="G10" s="60"/>
      <c r="H10" s="60"/>
      <c r="I10" s="10"/>
      <c r="J10" s="9"/>
      <c r="K10" s="60"/>
      <c r="L10" s="60"/>
      <c r="M10" s="60"/>
      <c r="N10" s="9"/>
      <c r="O10" s="9"/>
    </row>
    <row r="11" spans="2:16" s="50" customFormat="1" ht="32.25" customHeight="1">
      <c r="B11" s="365" t="s">
        <v>16</v>
      </c>
      <c r="C11" s="357"/>
      <c r="D11" s="130">
        <f aca="true" t="shared" si="0" ref="D11:O11">SUM(D12:D13)</f>
        <v>9096.409533688973</v>
      </c>
      <c r="E11" s="131">
        <f t="shared" si="0"/>
        <v>9096.409533688973</v>
      </c>
      <c r="F11" s="132">
        <f t="shared" si="0"/>
        <v>280.7788689472766</v>
      </c>
      <c r="G11" s="133">
        <f t="shared" si="0"/>
        <v>1615.5107717003225</v>
      </c>
      <c r="H11" s="133">
        <f t="shared" si="0"/>
        <v>2906.887113807098</v>
      </c>
      <c r="I11" s="133">
        <f t="shared" si="0"/>
        <v>4015.550736047447</v>
      </c>
      <c r="J11" s="134">
        <f t="shared" si="0"/>
        <v>277.6820431868286</v>
      </c>
      <c r="K11" s="44">
        <f t="shared" si="0"/>
        <v>0</v>
      </c>
      <c r="L11" s="45">
        <f t="shared" si="0"/>
        <v>0</v>
      </c>
      <c r="M11" s="46">
        <f t="shared" si="0"/>
        <v>0</v>
      </c>
      <c r="N11" s="47">
        <f t="shared" si="0"/>
        <v>0</v>
      </c>
      <c r="O11" s="48">
        <f t="shared" si="0"/>
        <v>0</v>
      </c>
      <c r="P11" s="252"/>
    </row>
    <row r="12" spans="2:16" s="50" customFormat="1" ht="32.25" customHeight="1">
      <c r="B12" s="360" t="s">
        <v>17</v>
      </c>
      <c r="C12" s="358"/>
      <c r="D12" s="135">
        <f>SUM(E12,K12,O12)</f>
        <v>9096.409533688973</v>
      </c>
      <c r="E12" s="136">
        <f>SUM(F12:J12)</f>
        <v>9096.409533688973</v>
      </c>
      <c r="F12" s="137">
        <f aca="true" t="shared" si="1" ref="F12:J13">SUM(F16,F20,F24)</f>
        <v>280.7788689472766</v>
      </c>
      <c r="G12" s="138">
        <f t="shared" si="1"/>
        <v>1615.5107717003225</v>
      </c>
      <c r="H12" s="138">
        <f t="shared" si="1"/>
        <v>2906.887113807098</v>
      </c>
      <c r="I12" s="138">
        <f t="shared" si="1"/>
        <v>4015.550736047447</v>
      </c>
      <c r="J12" s="139">
        <f t="shared" si="1"/>
        <v>277.6820431868286</v>
      </c>
      <c r="K12" s="54">
        <f>SUM(L12:N12)</f>
        <v>0</v>
      </c>
      <c r="L12" s="55"/>
      <c r="M12" s="56"/>
      <c r="N12" s="57"/>
      <c r="O12" s="58"/>
      <c r="P12" s="253"/>
    </row>
    <row r="13" spans="2:16" s="50" customFormat="1" ht="32.25" customHeight="1">
      <c r="B13" s="360" t="s">
        <v>18</v>
      </c>
      <c r="C13" s="358"/>
      <c r="D13" s="53">
        <f>SUM(E13,K13,O13)</f>
        <v>0</v>
      </c>
      <c r="E13" s="54">
        <f>SUM(F13:J13)</f>
        <v>0</v>
      </c>
      <c r="F13" s="55">
        <f t="shared" si="1"/>
        <v>0</v>
      </c>
      <c r="G13" s="56">
        <f t="shared" si="1"/>
        <v>0</v>
      </c>
      <c r="H13" s="56">
        <f t="shared" si="1"/>
        <v>0</v>
      </c>
      <c r="I13" s="56">
        <f t="shared" si="1"/>
        <v>0</v>
      </c>
      <c r="J13" s="57">
        <f t="shared" si="1"/>
        <v>0</v>
      </c>
      <c r="K13" s="54">
        <f>SUM(L13:N13)</f>
        <v>0</v>
      </c>
      <c r="L13" s="55">
        <f>SUM(L17,L21,L25)</f>
        <v>0</v>
      </c>
      <c r="M13" s="56">
        <f>SUM(M17,M21,M25)</f>
        <v>0</v>
      </c>
      <c r="N13" s="57">
        <f>SUM(N17,N21,N25)</f>
        <v>0</v>
      </c>
      <c r="O13" s="58">
        <f>SUM(O17,O21,O25)</f>
        <v>0</v>
      </c>
      <c r="P13" s="253"/>
    </row>
    <row r="14" spans="4:15" ht="32.25" customHeight="1">
      <c r="D14" s="9"/>
      <c r="E14" s="60"/>
      <c r="F14" s="60"/>
      <c r="G14" s="60"/>
      <c r="H14" s="60"/>
      <c r="I14" s="10"/>
      <c r="J14" s="9"/>
      <c r="K14" s="60"/>
      <c r="L14" s="60"/>
      <c r="M14" s="60"/>
      <c r="N14" s="9"/>
      <c r="O14" s="9"/>
    </row>
    <row r="15" spans="2:16" s="50" customFormat="1" ht="32.25" customHeight="1">
      <c r="B15" s="365" t="s">
        <v>19</v>
      </c>
      <c r="C15" s="358"/>
      <c r="D15" s="130">
        <f aca="true" t="shared" si="2" ref="D15:O15">SUM(D16:D17)</f>
        <v>3204.182386810097</v>
      </c>
      <c r="E15" s="131">
        <f t="shared" si="2"/>
        <v>3204.182386810097</v>
      </c>
      <c r="F15" s="132">
        <f t="shared" si="2"/>
        <v>187.87409613383946</v>
      </c>
      <c r="G15" s="133">
        <f t="shared" si="2"/>
        <v>806.2069729699373</v>
      </c>
      <c r="H15" s="133">
        <f t="shared" si="2"/>
        <v>829.949303800038</v>
      </c>
      <c r="I15" s="133">
        <f t="shared" si="2"/>
        <v>1380.1520139062823</v>
      </c>
      <c r="J15" s="134">
        <f t="shared" si="2"/>
        <v>0</v>
      </c>
      <c r="K15" s="44">
        <f t="shared" si="2"/>
        <v>0</v>
      </c>
      <c r="L15" s="45">
        <f t="shared" si="2"/>
        <v>0</v>
      </c>
      <c r="M15" s="46">
        <f t="shared" si="2"/>
        <v>0</v>
      </c>
      <c r="N15" s="47">
        <f t="shared" si="2"/>
        <v>0</v>
      </c>
      <c r="O15" s="48">
        <f t="shared" si="2"/>
        <v>0</v>
      </c>
      <c r="P15" s="253"/>
    </row>
    <row r="16" spans="2:16" s="50" customFormat="1" ht="32.25" customHeight="1">
      <c r="B16" s="360" t="s">
        <v>17</v>
      </c>
      <c r="C16" s="358"/>
      <c r="D16" s="135">
        <f>SUM(E16,K16,O16)</f>
        <v>3204.182386810097</v>
      </c>
      <c r="E16" s="136">
        <f>SUM(F16:J16)</f>
        <v>3204.182386810097</v>
      </c>
      <c r="F16" s="137">
        <v>187.87409613383946</v>
      </c>
      <c r="G16" s="138">
        <v>806.2069729699373</v>
      </c>
      <c r="H16" s="138">
        <v>829.949303800038</v>
      </c>
      <c r="I16" s="138">
        <v>1380.1520139062823</v>
      </c>
      <c r="J16" s="139">
        <v>0</v>
      </c>
      <c r="K16" s="54">
        <f>SUM(L16:N16)</f>
        <v>0</v>
      </c>
      <c r="L16" s="55"/>
      <c r="M16" s="56"/>
      <c r="N16" s="57"/>
      <c r="O16" s="58"/>
      <c r="P16" s="253"/>
    </row>
    <row r="17" spans="2:16" s="50" customFormat="1" ht="32.25" customHeight="1">
      <c r="B17" s="360" t="s">
        <v>18</v>
      </c>
      <c r="C17" s="358"/>
      <c r="D17" s="53">
        <f>SUM(E17,K17,O17)</f>
        <v>0</v>
      </c>
      <c r="E17" s="54">
        <f>SUM(F17:J17)</f>
        <v>0</v>
      </c>
      <c r="F17" s="55"/>
      <c r="G17" s="56"/>
      <c r="H17" s="56"/>
      <c r="I17" s="56"/>
      <c r="J17" s="57"/>
      <c r="K17" s="54">
        <f>SUM(L17:N17)</f>
        <v>0</v>
      </c>
      <c r="L17" s="55"/>
      <c r="M17" s="56"/>
      <c r="N17" s="57"/>
      <c r="O17" s="58"/>
      <c r="P17" s="253"/>
    </row>
    <row r="18" spans="4:15" ht="32.25" customHeight="1">
      <c r="D18" s="9"/>
      <c r="E18" s="60"/>
      <c r="F18" s="60"/>
      <c r="G18" s="60"/>
      <c r="H18" s="60"/>
      <c r="I18" s="10"/>
      <c r="J18" s="9"/>
      <c r="K18" s="60"/>
      <c r="L18" s="60"/>
      <c r="M18" s="60"/>
      <c r="N18" s="9"/>
      <c r="O18" s="9"/>
    </row>
    <row r="19" spans="2:16" s="50" customFormat="1" ht="32.25" customHeight="1">
      <c r="B19" s="365" t="s">
        <v>20</v>
      </c>
      <c r="C19" s="358"/>
      <c r="D19" s="130">
        <f aca="true" t="shared" si="3" ref="D19:O19">SUM(D20:D21)</f>
        <v>5892.227146878876</v>
      </c>
      <c r="E19" s="131">
        <f t="shared" si="3"/>
        <v>5892.227146878876</v>
      </c>
      <c r="F19" s="132">
        <f t="shared" si="3"/>
        <v>92.90477281343709</v>
      </c>
      <c r="G19" s="133">
        <f t="shared" si="3"/>
        <v>809.3037987303853</v>
      </c>
      <c r="H19" s="133">
        <f t="shared" si="3"/>
        <v>2076.9378100070603</v>
      </c>
      <c r="I19" s="133">
        <f t="shared" si="3"/>
        <v>2635.398722141165</v>
      </c>
      <c r="J19" s="134">
        <f t="shared" si="3"/>
        <v>277.6820431868286</v>
      </c>
      <c r="K19" s="44">
        <f t="shared" si="3"/>
        <v>0</v>
      </c>
      <c r="L19" s="45">
        <f t="shared" si="3"/>
        <v>0</v>
      </c>
      <c r="M19" s="46">
        <f t="shared" si="3"/>
        <v>0</v>
      </c>
      <c r="N19" s="47">
        <f t="shared" si="3"/>
        <v>0</v>
      </c>
      <c r="O19" s="48">
        <f t="shared" si="3"/>
        <v>0</v>
      </c>
      <c r="P19" s="253"/>
    </row>
    <row r="20" spans="2:16" s="50" customFormat="1" ht="32.25" customHeight="1">
      <c r="B20" s="360" t="s">
        <v>17</v>
      </c>
      <c r="C20" s="358"/>
      <c r="D20" s="135">
        <f>SUM(E20,K20,O20)</f>
        <v>5892.227146878876</v>
      </c>
      <c r="E20" s="136">
        <f>SUM(F20:J20)</f>
        <v>5892.227146878876</v>
      </c>
      <c r="F20" s="137">
        <v>92.90477281343709</v>
      </c>
      <c r="G20" s="138">
        <v>809.3037987303853</v>
      </c>
      <c r="H20" s="138">
        <v>2076.9378100070603</v>
      </c>
      <c r="I20" s="138">
        <v>2635.398722141165</v>
      </c>
      <c r="J20" s="139">
        <v>277.6820431868286</v>
      </c>
      <c r="K20" s="54">
        <f>SUM(L20:N20)</f>
        <v>0</v>
      </c>
      <c r="L20" s="55"/>
      <c r="M20" s="56"/>
      <c r="N20" s="57"/>
      <c r="O20" s="58"/>
      <c r="P20" s="253"/>
    </row>
    <row r="21" spans="2:16" s="50" customFormat="1" ht="32.25" customHeight="1">
      <c r="B21" s="360" t="s">
        <v>18</v>
      </c>
      <c r="C21" s="358"/>
      <c r="D21" s="53">
        <f>SUM(E21,K21,O21)</f>
        <v>0</v>
      </c>
      <c r="E21" s="54">
        <f>SUM(F21:J21)</f>
        <v>0</v>
      </c>
      <c r="F21" s="55"/>
      <c r="G21" s="56"/>
      <c r="H21" s="56"/>
      <c r="I21" s="56"/>
      <c r="J21" s="57"/>
      <c r="K21" s="54">
        <f>SUM(L21:N21)</f>
        <v>0</v>
      </c>
      <c r="L21" s="55"/>
      <c r="M21" s="56"/>
      <c r="N21" s="57"/>
      <c r="O21" s="58"/>
      <c r="P21" s="253"/>
    </row>
    <row r="22" spans="4:15" ht="32.25" customHeight="1">
      <c r="D22" s="9"/>
      <c r="E22" s="60"/>
      <c r="F22" s="60"/>
      <c r="G22" s="60"/>
      <c r="H22" s="60"/>
      <c r="I22" s="10"/>
      <c r="J22" s="9"/>
      <c r="K22" s="60"/>
      <c r="L22" s="60"/>
      <c r="M22" s="60"/>
      <c r="N22" s="9"/>
      <c r="O22" s="9"/>
    </row>
    <row r="23" spans="2:16" s="50" customFormat="1" ht="32.25" customHeight="1">
      <c r="B23" s="365" t="s">
        <v>21</v>
      </c>
      <c r="C23" s="358"/>
      <c r="D23" s="43">
        <f aca="true" t="shared" si="4" ref="D23:O23">SUM(D24:D25)</f>
        <v>0</v>
      </c>
      <c r="E23" s="44">
        <f t="shared" si="4"/>
        <v>0</v>
      </c>
      <c r="F23" s="45">
        <f t="shared" si="4"/>
        <v>0</v>
      </c>
      <c r="G23" s="46">
        <f t="shared" si="4"/>
        <v>0</v>
      </c>
      <c r="H23" s="46">
        <f t="shared" si="4"/>
        <v>0</v>
      </c>
      <c r="I23" s="46">
        <f t="shared" si="4"/>
        <v>0</v>
      </c>
      <c r="J23" s="47">
        <f t="shared" si="4"/>
        <v>0</v>
      </c>
      <c r="K23" s="44">
        <f t="shared" si="4"/>
        <v>0</v>
      </c>
      <c r="L23" s="45">
        <f t="shared" si="4"/>
        <v>0</v>
      </c>
      <c r="M23" s="46">
        <f t="shared" si="4"/>
        <v>0</v>
      </c>
      <c r="N23" s="47">
        <f t="shared" si="4"/>
        <v>0</v>
      </c>
      <c r="O23" s="48">
        <f t="shared" si="4"/>
        <v>0</v>
      </c>
      <c r="P23" s="253"/>
    </row>
    <row r="24" spans="2:16" s="50" customFormat="1" ht="32.25" customHeight="1">
      <c r="B24" s="360" t="s">
        <v>17</v>
      </c>
      <c r="C24" s="358"/>
      <c r="D24" s="53">
        <f>SUM(E24,K24,O24)</f>
        <v>0</v>
      </c>
      <c r="E24" s="54">
        <f>SUM(F24:J24)</f>
        <v>0</v>
      </c>
      <c r="F24" s="55"/>
      <c r="G24" s="56"/>
      <c r="H24" s="56"/>
      <c r="I24" s="56"/>
      <c r="J24" s="57"/>
      <c r="K24" s="54">
        <f>SUM(L24:N24)</f>
        <v>0</v>
      </c>
      <c r="L24" s="55"/>
      <c r="M24" s="56"/>
      <c r="N24" s="57"/>
      <c r="O24" s="58"/>
      <c r="P24" s="253"/>
    </row>
    <row r="25" spans="2:16" s="50" customFormat="1" ht="32.25" customHeight="1">
      <c r="B25" s="360" t="s">
        <v>18</v>
      </c>
      <c r="C25" s="358"/>
      <c r="D25" s="53">
        <f>SUM(E25,K25,O25)</f>
        <v>0</v>
      </c>
      <c r="E25" s="54">
        <f>SUM(F25:J25)</f>
        <v>0</v>
      </c>
      <c r="F25" s="55"/>
      <c r="G25" s="56"/>
      <c r="H25" s="56"/>
      <c r="I25" s="56"/>
      <c r="J25" s="57"/>
      <c r="K25" s="54">
        <f>SUM(L25:N25)</f>
        <v>0</v>
      </c>
      <c r="L25" s="55"/>
      <c r="M25" s="56"/>
      <c r="N25" s="57"/>
      <c r="O25" s="58"/>
      <c r="P25" s="253"/>
    </row>
    <row r="26" spans="4:15" ht="32.25" customHeight="1">
      <c r="D26" s="9"/>
      <c r="E26" s="60"/>
      <c r="F26" s="60"/>
      <c r="G26" s="60"/>
      <c r="H26" s="60"/>
      <c r="I26" s="10"/>
      <c r="J26" s="9"/>
      <c r="K26" s="60"/>
      <c r="L26" s="60"/>
      <c r="M26" s="60"/>
      <c r="N26" s="9"/>
      <c r="O26" s="9"/>
    </row>
    <row r="27" spans="2:15" ht="32.25" customHeight="1">
      <c r="B27" s="361" t="s">
        <v>177</v>
      </c>
      <c r="D27" s="36"/>
      <c r="E27" s="60"/>
      <c r="F27" s="60"/>
      <c r="G27" s="60"/>
      <c r="H27" s="60"/>
      <c r="I27" s="10"/>
      <c r="J27" s="9"/>
      <c r="K27" s="60"/>
      <c r="L27" s="60"/>
      <c r="M27" s="60"/>
      <c r="N27" s="9"/>
      <c r="O27" s="9"/>
    </row>
    <row r="28" spans="2:15" ht="15.75">
      <c r="B28" s="8" t="s">
        <v>178</v>
      </c>
      <c r="D28" s="36"/>
      <c r="E28" s="60"/>
      <c r="F28" s="60"/>
      <c r="G28" s="60"/>
      <c r="H28" s="60"/>
      <c r="I28" s="10"/>
      <c r="J28" s="9"/>
      <c r="K28" s="60"/>
      <c r="L28" s="60"/>
      <c r="M28" s="60"/>
      <c r="N28" s="9"/>
      <c r="O28" s="9"/>
    </row>
    <row r="29" spans="4:16" ht="15.75">
      <c r="D29" s="61"/>
      <c r="E29" s="60"/>
      <c r="F29" s="60"/>
      <c r="G29" s="60"/>
      <c r="H29" s="60"/>
      <c r="I29" s="10"/>
      <c r="J29" s="9"/>
      <c r="K29" s="60"/>
      <c r="L29" s="60"/>
      <c r="M29" s="60"/>
      <c r="N29" s="10"/>
      <c r="O29" s="10"/>
      <c r="P29" s="34"/>
    </row>
    <row r="30" spans="4:15" ht="15.75">
      <c r="D30" s="36"/>
      <c r="E30" s="60"/>
      <c r="F30" s="60"/>
      <c r="G30" s="60"/>
      <c r="H30" s="60"/>
      <c r="I30" s="10"/>
      <c r="J30" s="9"/>
      <c r="K30" s="60"/>
      <c r="L30" s="60"/>
      <c r="M30" s="60"/>
      <c r="N30" s="9"/>
      <c r="O30" s="9"/>
    </row>
    <row r="31" spans="4:16" ht="15.75">
      <c r="D31" s="61"/>
      <c r="E31" s="60"/>
      <c r="F31" s="60"/>
      <c r="G31" s="60"/>
      <c r="H31" s="60"/>
      <c r="I31" s="10"/>
      <c r="J31" s="9"/>
      <c r="K31" s="60"/>
      <c r="L31" s="60"/>
      <c r="M31" s="60"/>
      <c r="N31" s="10"/>
      <c r="O31" s="10"/>
      <c r="P31" s="34"/>
    </row>
    <row r="32" spans="4:15" ht="15.75">
      <c r="D32" s="36"/>
      <c r="E32" s="60"/>
      <c r="F32" s="60"/>
      <c r="G32" s="60"/>
      <c r="H32" s="60"/>
      <c r="I32" s="10"/>
      <c r="J32" s="9"/>
      <c r="K32" s="60"/>
      <c r="L32" s="60"/>
      <c r="M32" s="60"/>
      <c r="N32" s="9"/>
      <c r="O32" s="9"/>
    </row>
    <row r="33" spans="5:13" ht="12.75">
      <c r="E33" s="60"/>
      <c r="F33" s="60"/>
      <c r="G33" s="60"/>
      <c r="H33" s="60"/>
      <c r="I33" s="10"/>
      <c r="J33" s="9"/>
      <c r="K33" s="60"/>
      <c r="L33" s="60"/>
      <c r="M33" s="60"/>
    </row>
    <row r="34" spans="5:13" ht="12.75">
      <c r="E34" s="60"/>
      <c r="F34" s="60"/>
      <c r="G34" s="60"/>
      <c r="H34" s="60"/>
      <c r="I34" s="10"/>
      <c r="J34" s="9"/>
      <c r="K34" s="60"/>
      <c r="L34" s="60"/>
      <c r="M34" s="60"/>
    </row>
    <row r="35" spans="5:13" ht="12.75">
      <c r="E35" s="60"/>
      <c r="F35" s="60"/>
      <c r="G35" s="60"/>
      <c r="H35" s="60"/>
      <c r="I35" s="10"/>
      <c r="J35" s="9"/>
      <c r="K35" s="60"/>
      <c r="L35" s="60"/>
      <c r="M35" s="60"/>
    </row>
    <row r="36" spans="5:13" ht="12.75">
      <c r="E36" s="60"/>
      <c r="F36" s="60"/>
      <c r="G36" s="60"/>
      <c r="H36" s="60"/>
      <c r="I36" s="10"/>
      <c r="J36" s="9"/>
      <c r="K36" s="60"/>
      <c r="L36" s="60"/>
      <c r="M36" s="60"/>
    </row>
    <row r="37" spans="5:13" ht="12.75">
      <c r="E37" s="60"/>
      <c r="F37" s="60"/>
      <c r="G37" s="60"/>
      <c r="H37" s="60"/>
      <c r="I37" s="10"/>
      <c r="J37" s="9"/>
      <c r="K37" s="60"/>
      <c r="L37" s="60"/>
      <c r="M37" s="60"/>
    </row>
    <row r="38" spans="5:13" ht="12.75">
      <c r="E38" s="60"/>
      <c r="F38" s="60"/>
      <c r="G38" s="60"/>
      <c r="H38" s="60"/>
      <c r="I38" s="10"/>
      <c r="J38" s="9"/>
      <c r="K38" s="60"/>
      <c r="L38" s="60"/>
      <c r="M38" s="60"/>
    </row>
    <row r="39" spans="5:13" ht="12.75">
      <c r="E39" s="60"/>
      <c r="F39" s="60"/>
      <c r="G39" s="60"/>
      <c r="H39" s="60"/>
      <c r="I39" s="10"/>
      <c r="J39" s="9"/>
      <c r="K39" s="60"/>
      <c r="L39" s="60"/>
      <c r="M39" s="60"/>
    </row>
    <row r="40" spans="5:13" ht="12.75">
      <c r="E40" s="60"/>
      <c r="F40" s="60"/>
      <c r="G40" s="60"/>
      <c r="H40" s="60"/>
      <c r="I40" s="10"/>
      <c r="J40" s="9"/>
      <c r="K40" s="60"/>
      <c r="L40" s="60"/>
      <c r="M40" s="60"/>
    </row>
    <row r="41" spans="5:13" ht="12.75">
      <c r="E41" s="60"/>
      <c r="F41" s="60"/>
      <c r="G41" s="60"/>
      <c r="H41" s="60"/>
      <c r="I41" s="10"/>
      <c r="J41" s="9"/>
      <c r="K41" s="60"/>
      <c r="L41" s="60"/>
      <c r="M41" s="60"/>
    </row>
    <row r="42" spans="5:13" ht="12.75">
      <c r="E42" s="60"/>
      <c r="F42" s="60"/>
      <c r="G42" s="60"/>
      <c r="H42" s="60"/>
      <c r="I42" s="10"/>
      <c r="J42" s="9"/>
      <c r="K42" s="60"/>
      <c r="L42" s="60"/>
      <c r="M42" s="60"/>
    </row>
    <row r="43" spans="5:13" ht="12.75">
      <c r="E43" s="60"/>
      <c r="F43" s="60"/>
      <c r="G43" s="60"/>
      <c r="H43" s="60"/>
      <c r="I43" s="10"/>
      <c r="J43" s="9"/>
      <c r="K43" s="60"/>
      <c r="L43" s="60"/>
      <c r="M43" s="60"/>
    </row>
    <row r="44" spans="5:13" ht="12.75">
      <c r="E44" s="60"/>
      <c r="F44" s="60"/>
      <c r="G44" s="60"/>
      <c r="H44" s="60"/>
      <c r="I44" s="10"/>
      <c r="J44" s="9"/>
      <c r="K44" s="60"/>
      <c r="L44" s="60"/>
      <c r="M44" s="60"/>
    </row>
    <row r="45" spans="5:13" ht="12.75">
      <c r="E45" s="60"/>
      <c r="F45" s="60"/>
      <c r="G45" s="60"/>
      <c r="H45" s="60"/>
      <c r="I45" s="10"/>
      <c r="J45" s="9"/>
      <c r="K45" s="60"/>
      <c r="L45" s="60"/>
      <c r="M45" s="60"/>
    </row>
    <row r="46" spans="5:13" ht="12.75">
      <c r="E46" s="60"/>
      <c r="F46" s="60"/>
      <c r="G46" s="60"/>
      <c r="H46" s="60"/>
      <c r="I46" s="10"/>
      <c r="J46" s="9"/>
      <c r="K46" s="60"/>
      <c r="L46" s="60"/>
      <c r="M46" s="60"/>
    </row>
    <row r="47" spans="5:13" ht="12.75">
      <c r="E47" s="60"/>
      <c r="F47" s="60"/>
      <c r="G47" s="60"/>
      <c r="H47" s="60"/>
      <c r="I47" s="10"/>
      <c r="J47" s="9"/>
      <c r="K47" s="60"/>
      <c r="L47" s="60"/>
      <c r="M47" s="60"/>
    </row>
    <row r="48" spans="5:13" ht="12.75">
      <c r="E48" s="60"/>
      <c r="F48" s="60"/>
      <c r="G48" s="60"/>
      <c r="H48" s="60"/>
      <c r="I48" s="10"/>
      <c r="J48" s="9"/>
      <c r="K48" s="60"/>
      <c r="L48" s="60"/>
      <c r="M48" s="60"/>
    </row>
    <row r="49" spans="5:13" ht="12.75">
      <c r="E49" s="60"/>
      <c r="F49" s="60"/>
      <c r="G49" s="60"/>
      <c r="H49" s="60"/>
      <c r="I49" s="10"/>
      <c r="J49" s="9"/>
      <c r="K49" s="60"/>
      <c r="L49" s="60"/>
      <c r="M49" s="60"/>
    </row>
    <row r="50" spans="5:13" ht="12.75">
      <c r="E50" s="60"/>
      <c r="F50" s="60"/>
      <c r="G50" s="60"/>
      <c r="H50" s="60"/>
      <c r="I50" s="10"/>
      <c r="J50" s="9"/>
      <c r="K50" s="60"/>
      <c r="L50" s="60"/>
      <c r="M50" s="60"/>
    </row>
    <row r="51" spans="5:13" ht="12.75">
      <c r="E51" s="60"/>
      <c r="F51" s="60"/>
      <c r="G51" s="60"/>
      <c r="H51" s="60"/>
      <c r="I51" s="10"/>
      <c r="J51" s="9"/>
      <c r="K51" s="60"/>
      <c r="L51" s="60"/>
      <c r="M51" s="60"/>
    </row>
    <row r="52" spans="5:13" ht="12.75">
      <c r="E52" s="60"/>
      <c r="F52" s="60"/>
      <c r="G52" s="60"/>
      <c r="H52" s="60"/>
      <c r="I52" s="10"/>
      <c r="J52" s="9"/>
      <c r="K52" s="60"/>
      <c r="L52" s="60"/>
      <c r="M52" s="60"/>
    </row>
    <row r="53" spans="5:13" ht="12.75">
      <c r="E53" s="60"/>
      <c r="F53" s="60"/>
      <c r="G53" s="60"/>
      <c r="H53" s="60"/>
      <c r="I53" s="10"/>
      <c r="J53" s="9"/>
      <c r="K53" s="60"/>
      <c r="L53" s="60"/>
      <c r="M53" s="60"/>
    </row>
    <row r="54" spans="5:13" ht="12.75">
      <c r="E54" s="60"/>
      <c r="F54" s="60"/>
      <c r="G54" s="60"/>
      <c r="H54" s="60"/>
      <c r="I54" s="10"/>
      <c r="J54" s="9"/>
      <c r="K54" s="60"/>
      <c r="L54" s="60"/>
      <c r="M54" s="60"/>
    </row>
    <row r="55" spans="5:13" ht="12.75">
      <c r="E55" s="60"/>
      <c r="F55" s="60"/>
      <c r="G55" s="60"/>
      <c r="H55" s="60"/>
      <c r="I55" s="10"/>
      <c r="J55" s="9"/>
      <c r="K55" s="60"/>
      <c r="L55" s="60"/>
      <c r="M55" s="60"/>
    </row>
    <row r="56" spans="5:13" ht="12.75">
      <c r="E56" s="60"/>
      <c r="F56" s="60"/>
      <c r="G56" s="60"/>
      <c r="H56" s="60"/>
      <c r="I56" s="10"/>
      <c r="J56" s="9"/>
      <c r="K56" s="60"/>
      <c r="L56" s="60"/>
      <c r="M56" s="60"/>
    </row>
    <row r="57" spans="5:13" ht="12.75">
      <c r="E57" s="60"/>
      <c r="F57" s="60"/>
      <c r="G57" s="60"/>
      <c r="H57" s="60"/>
      <c r="I57" s="10"/>
      <c r="J57" s="9"/>
      <c r="K57" s="60"/>
      <c r="L57" s="60"/>
      <c r="M57" s="60"/>
    </row>
    <row r="58" spans="5:13" ht="12.75">
      <c r="E58" s="60"/>
      <c r="F58" s="60"/>
      <c r="G58" s="60"/>
      <c r="H58" s="60"/>
      <c r="I58" s="10"/>
      <c r="J58" s="9"/>
      <c r="K58" s="60"/>
      <c r="L58" s="60"/>
      <c r="M58" s="60"/>
    </row>
    <row r="59" spans="5:13" ht="12.75">
      <c r="E59" s="60"/>
      <c r="F59" s="60"/>
      <c r="G59" s="60"/>
      <c r="H59" s="60"/>
      <c r="I59" s="10"/>
      <c r="J59" s="9"/>
      <c r="K59" s="60"/>
      <c r="L59" s="60"/>
      <c r="M59" s="60"/>
    </row>
    <row r="60" spans="5:13" ht="12.75">
      <c r="E60" s="60"/>
      <c r="F60" s="60"/>
      <c r="G60" s="60"/>
      <c r="H60" s="60"/>
      <c r="I60" s="10"/>
      <c r="J60" s="9"/>
      <c r="K60" s="60"/>
      <c r="L60" s="60"/>
      <c r="M60" s="60"/>
    </row>
    <row r="61" spans="5:13" ht="12.75">
      <c r="E61" s="60"/>
      <c r="F61" s="60"/>
      <c r="G61" s="60"/>
      <c r="H61" s="60"/>
      <c r="I61" s="10"/>
      <c r="J61" s="9"/>
      <c r="K61" s="60"/>
      <c r="L61" s="60"/>
      <c r="M61" s="60"/>
    </row>
    <row r="62" spans="5:13" ht="12.75">
      <c r="E62" s="60"/>
      <c r="F62" s="60"/>
      <c r="G62" s="60"/>
      <c r="H62" s="60"/>
      <c r="I62" s="10"/>
      <c r="J62" s="9"/>
      <c r="K62" s="60"/>
      <c r="L62" s="60"/>
      <c r="M62" s="60"/>
    </row>
    <row r="63" spans="5:13" ht="12.75">
      <c r="E63" s="60"/>
      <c r="F63" s="60"/>
      <c r="G63" s="60"/>
      <c r="H63" s="60"/>
      <c r="I63" s="10"/>
      <c r="J63" s="9"/>
      <c r="K63" s="60"/>
      <c r="L63" s="60"/>
      <c r="M63" s="60"/>
    </row>
    <row r="64" spans="5:13" ht="12.75">
      <c r="E64" s="60"/>
      <c r="F64" s="60"/>
      <c r="G64" s="60"/>
      <c r="H64" s="60"/>
      <c r="I64" s="10"/>
      <c r="J64" s="9"/>
      <c r="K64" s="60"/>
      <c r="L64" s="60"/>
      <c r="M64" s="60"/>
    </row>
    <row r="65" spans="5:13" ht="12.75">
      <c r="E65" s="60"/>
      <c r="F65" s="60"/>
      <c r="G65" s="60"/>
      <c r="H65" s="60"/>
      <c r="I65" s="10"/>
      <c r="J65" s="9"/>
      <c r="K65" s="60"/>
      <c r="L65" s="60"/>
      <c r="M65" s="60"/>
    </row>
    <row r="66" spans="5:13" ht="12.75">
      <c r="E66" s="60"/>
      <c r="F66" s="60"/>
      <c r="G66" s="60"/>
      <c r="H66" s="60"/>
      <c r="I66" s="10"/>
      <c r="J66" s="9"/>
      <c r="K66" s="60"/>
      <c r="L66" s="60"/>
      <c r="M66" s="60"/>
    </row>
    <row r="67" spans="5:13" ht="12.75">
      <c r="E67" s="60"/>
      <c r="F67" s="60"/>
      <c r="G67" s="60"/>
      <c r="H67" s="60"/>
      <c r="I67" s="10"/>
      <c r="J67" s="9"/>
      <c r="K67" s="60"/>
      <c r="L67" s="60"/>
      <c r="M67" s="60"/>
    </row>
    <row r="68" spans="5:13" ht="12.75">
      <c r="E68" s="60"/>
      <c r="F68" s="60"/>
      <c r="G68" s="60"/>
      <c r="H68" s="60"/>
      <c r="I68" s="10"/>
      <c r="J68" s="9"/>
      <c r="K68" s="60"/>
      <c r="L68" s="60"/>
      <c r="M68" s="60"/>
    </row>
    <row r="69" spans="5:13" ht="12.75">
      <c r="E69" s="60"/>
      <c r="F69" s="60"/>
      <c r="G69" s="60"/>
      <c r="H69" s="60"/>
      <c r="I69" s="10"/>
      <c r="J69" s="9"/>
      <c r="K69" s="60"/>
      <c r="L69" s="60"/>
      <c r="M69" s="60"/>
    </row>
    <row r="70" spans="5:13" ht="12.75">
      <c r="E70" s="60"/>
      <c r="F70" s="60"/>
      <c r="G70" s="60"/>
      <c r="H70" s="60"/>
      <c r="I70" s="10"/>
      <c r="J70" s="9"/>
      <c r="K70" s="60"/>
      <c r="L70" s="60"/>
      <c r="M70" s="60"/>
    </row>
    <row r="71" spans="5:13" ht="12.75">
      <c r="E71" s="60"/>
      <c r="F71" s="60"/>
      <c r="G71" s="60"/>
      <c r="H71" s="60"/>
      <c r="I71" s="10"/>
      <c r="J71" s="9"/>
      <c r="K71" s="60"/>
      <c r="L71" s="60"/>
      <c r="M71" s="60"/>
    </row>
    <row r="72" spans="5:13" ht="12.75">
      <c r="E72" s="60"/>
      <c r="F72" s="60"/>
      <c r="G72" s="60"/>
      <c r="H72" s="60"/>
      <c r="I72" s="10"/>
      <c r="J72" s="9"/>
      <c r="K72" s="60"/>
      <c r="L72" s="60"/>
      <c r="M72" s="60"/>
    </row>
    <row r="73" spans="5:13" ht="12.75">
      <c r="E73" s="60"/>
      <c r="F73" s="60"/>
      <c r="G73" s="60"/>
      <c r="H73" s="60"/>
      <c r="I73" s="10"/>
      <c r="J73" s="9"/>
      <c r="K73" s="60"/>
      <c r="L73" s="60"/>
      <c r="M73" s="60"/>
    </row>
    <row r="74" spans="5:13" ht="12.75">
      <c r="E74" s="60"/>
      <c r="F74" s="60"/>
      <c r="G74" s="60"/>
      <c r="H74" s="60"/>
      <c r="I74" s="10"/>
      <c r="J74" s="9"/>
      <c r="K74" s="60"/>
      <c r="L74" s="60"/>
      <c r="M74" s="60"/>
    </row>
    <row r="75" spans="5:13" ht="12.75">
      <c r="E75" s="60"/>
      <c r="F75" s="60"/>
      <c r="G75" s="60"/>
      <c r="H75" s="60"/>
      <c r="I75" s="10"/>
      <c r="J75" s="9"/>
      <c r="K75" s="60"/>
      <c r="L75" s="60"/>
      <c r="M75" s="60"/>
    </row>
    <row r="76" spans="5:13" ht="12.75">
      <c r="E76" s="60"/>
      <c r="F76" s="60"/>
      <c r="G76" s="60"/>
      <c r="H76" s="60"/>
      <c r="I76" s="10"/>
      <c r="J76" s="9"/>
      <c r="K76" s="60"/>
      <c r="L76" s="60"/>
      <c r="M76" s="60"/>
    </row>
  </sheetData>
  <sheetProtection/>
  <mergeCells count="2">
    <mergeCell ref="O7:O8"/>
    <mergeCell ref="D7:D8"/>
  </mergeCells>
  <printOptions/>
  <pageMargins left="0.5905511811023623" right="0" top="0.5905511811023623" bottom="0" header="0" footer="0"/>
  <pageSetup horizontalDpi="600" verticalDpi="600" orientation="portrait" paperSize="5" scale="60" r:id="rId1"/>
  <headerFooter alignWithMargins="0">
    <oddHeader>&amp;L&amp;9Ministerio de Educación, Cultura, Ciencia y Tecnología
Dirección de Estadística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T!</dc:creator>
  <cp:keywords/>
  <dc:description/>
  <cp:lastModifiedBy>Windows T!</cp:lastModifiedBy>
  <cp:lastPrinted>2010-09-23T17:24:27Z</cp:lastPrinted>
  <dcterms:created xsi:type="dcterms:W3CDTF">2010-09-22T22:56:54Z</dcterms:created>
  <dcterms:modified xsi:type="dcterms:W3CDTF">2010-09-23T17:39:56Z</dcterms:modified>
  <cp:category/>
  <cp:version/>
  <cp:contentType/>
  <cp:contentStatus/>
</cp:coreProperties>
</file>